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SOENG\SESC CALDAS NOVAS\ESPECIFICAÇÃO TÉCNICA- GRADIL ENTRE O CLUBE E ÁREA DE HÓSPEDES\Orçamento Atualizado - 06_04_23\"/>
    </mc:Choice>
  </mc:AlternateContent>
  <xr:revisionPtr revIDLastSave="0" documentId="13_ncr:1_{3E59414A-86C5-4F64-8F3C-89CC614F50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rçamento Sintético" sheetId="1" r:id="rId1"/>
    <sheet name="CPU" sheetId="2" r:id="rId2"/>
    <sheet name="BDI" sheetId="3" r:id="rId3"/>
  </sheets>
  <definedNames>
    <definedName name="_xlnm._FilterDatabase" localSheetId="1" hidden="1">CPU!$A$5:$J$111</definedName>
    <definedName name="_xlnm._FilterDatabase" localSheetId="0" hidden="1">'Orçamento Sintético'!$A$1:$A$81</definedName>
    <definedName name="_xlnm.Print_Area" localSheetId="2">BDI!$A$1:$E$56</definedName>
    <definedName name="_xlnm.Print_Area" localSheetId="1">CPU!$A$1:$J$113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3" i="1" l="1"/>
  <c r="K73" i="1"/>
  <c r="L71" i="1"/>
  <c r="K71" i="1"/>
  <c r="L67" i="1"/>
  <c r="K67" i="1"/>
  <c r="L65" i="1"/>
  <c r="K65" i="1"/>
  <c r="L57" i="1"/>
  <c r="K57" i="1"/>
  <c r="L50" i="1"/>
  <c r="K50" i="1"/>
  <c r="L40" i="1"/>
  <c r="K40" i="1"/>
  <c r="L36" i="1"/>
  <c r="K36" i="1"/>
  <c r="L34" i="1"/>
  <c r="K34" i="1"/>
  <c r="L30" i="1"/>
  <c r="K30" i="1"/>
  <c r="L27" i="1"/>
  <c r="K27" i="1"/>
  <c r="L21" i="1"/>
  <c r="K21" i="1"/>
  <c r="L9" i="1"/>
  <c r="L10" i="1"/>
  <c r="L11" i="1"/>
  <c r="L12" i="1"/>
  <c r="L13" i="1"/>
  <c r="L14" i="1"/>
  <c r="L15" i="1"/>
  <c r="L16" i="1"/>
  <c r="L17" i="1"/>
  <c r="L18" i="1"/>
  <c r="L19" i="1"/>
  <c r="L20" i="1"/>
  <c r="L22" i="1"/>
  <c r="L23" i="1"/>
  <c r="L24" i="1"/>
  <c r="L25" i="1"/>
  <c r="L26" i="1"/>
  <c r="L28" i="1"/>
  <c r="L29" i="1"/>
  <c r="L31" i="1"/>
  <c r="L32" i="1"/>
  <c r="L33" i="1"/>
  <c r="L35" i="1"/>
  <c r="L37" i="1"/>
  <c r="L38" i="1"/>
  <c r="L39" i="1"/>
  <c r="L41" i="1"/>
  <c r="L42" i="1"/>
  <c r="L43" i="1"/>
  <c r="L44" i="1"/>
  <c r="L45" i="1"/>
  <c r="L46" i="1"/>
  <c r="L47" i="1"/>
  <c r="L48" i="1"/>
  <c r="L49" i="1"/>
  <c r="L51" i="1"/>
  <c r="L52" i="1"/>
  <c r="L53" i="1"/>
  <c r="L54" i="1"/>
  <c r="L55" i="1"/>
  <c r="L56" i="1"/>
  <c r="L58" i="1"/>
  <c r="L59" i="1"/>
  <c r="L60" i="1"/>
  <c r="L61" i="1"/>
  <c r="L62" i="1"/>
  <c r="L63" i="1"/>
  <c r="L64" i="1"/>
  <c r="L66" i="1"/>
  <c r="L68" i="1"/>
  <c r="L69" i="1"/>
  <c r="L70" i="1"/>
  <c r="L72" i="1"/>
  <c r="L74" i="1"/>
  <c r="L75" i="1"/>
  <c r="L76" i="1"/>
  <c r="L8" i="1"/>
  <c r="K8" i="1"/>
  <c r="K9" i="1"/>
  <c r="K10" i="1"/>
  <c r="K11" i="1"/>
  <c r="K12" i="1"/>
  <c r="K13" i="1"/>
  <c r="M13" i="1" s="1"/>
  <c r="K14" i="1"/>
  <c r="M14" i="1" s="1"/>
  <c r="K15" i="1"/>
  <c r="K16" i="1"/>
  <c r="M16" i="1" s="1"/>
  <c r="K17" i="1"/>
  <c r="M17" i="1" s="1"/>
  <c r="K18" i="1"/>
  <c r="K19" i="1"/>
  <c r="K20" i="1"/>
  <c r="M20" i="1" s="1"/>
  <c r="K22" i="1"/>
  <c r="K23" i="1"/>
  <c r="K24" i="1"/>
  <c r="K25" i="1"/>
  <c r="K26" i="1"/>
  <c r="K28" i="1"/>
  <c r="M28" i="1" s="1"/>
  <c r="K29" i="1"/>
  <c r="K31" i="1"/>
  <c r="M31" i="1" s="1"/>
  <c r="K32" i="1"/>
  <c r="M32" i="1" s="1"/>
  <c r="K33" i="1"/>
  <c r="K35" i="1"/>
  <c r="K37" i="1"/>
  <c r="M37" i="1" s="1"/>
  <c r="K38" i="1"/>
  <c r="K39" i="1"/>
  <c r="K41" i="1"/>
  <c r="K42" i="1"/>
  <c r="K43" i="1"/>
  <c r="M43" i="1" s="1"/>
  <c r="K44" i="1"/>
  <c r="M44" i="1" s="1"/>
  <c r="K45" i="1"/>
  <c r="K46" i="1"/>
  <c r="M46" i="1" s="1"/>
  <c r="K47" i="1"/>
  <c r="K48" i="1"/>
  <c r="K49" i="1"/>
  <c r="K51" i="1"/>
  <c r="M51" i="1" s="1"/>
  <c r="K52" i="1"/>
  <c r="K53" i="1"/>
  <c r="K54" i="1"/>
  <c r="K55" i="1"/>
  <c r="K56" i="1"/>
  <c r="M56" i="1" s="1"/>
  <c r="K58" i="1"/>
  <c r="M58" i="1" s="1"/>
  <c r="K59" i="1"/>
  <c r="K60" i="1"/>
  <c r="M60" i="1" s="1"/>
  <c r="K61" i="1"/>
  <c r="M61" i="1" s="1"/>
  <c r="K62" i="1"/>
  <c r="K63" i="1"/>
  <c r="K64" i="1"/>
  <c r="M64" i="1" s="1"/>
  <c r="K66" i="1"/>
  <c r="K68" i="1"/>
  <c r="K69" i="1"/>
  <c r="K70" i="1"/>
  <c r="K72" i="1"/>
  <c r="M72" i="1" s="1"/>
  <c r="M71" i="1" s="1"/>
  <c r="K74" i="1"/>
  <c r="M74" i="1" s="1"/>
  <c r="K75" i="1"/>
  <c r="K76" i="1"/>
  <c r="M76" i="1" s="1"/>
  <c r="L7" i="1"/>
  <c r="K7" i="1"/>
  <c r="E36" i="3"/>
  <c r="D36" i="3"/>
  <c r="C36" i="3"/>
  <c r="B44" i="3"/>
  <c r="B24" i="3"/>
  <c r="E16" i="3"/>
  <c r="D16" i="3"/>
  <c r="C16" i="3"/>
  <c r="M49" i="1" l="1"/>
  <c r="M19" i="1"/>
  <c r="M35" i="1"/>
  <c r="M34" i="1" s="1"/>
  <c r="M63" i="1"/>
  <c r="M7" i="1"/>
  <c r="M62" i="1"/>
  <c r="M48" i="1"/>
  <c r="M33" i="1"/>
  <c r="M75" i="1"/>
  <c r="M59" i="1"/>
  <c r="M45" i="1"/>
  <c r="M15" i="1"/>
  <c r="M70" i="1"/>
  <c r="M55" i="1"/>
  <c r="M42" i="1"/>
  <c r="M25" i="1"/>
  <c r="M12" i="1"/>
  <c r="M24" i="1"/>
  <c r="M68" i="1"/>
  <c r="M23" i="1"/>
  <c r="M11" i="1"/>
  <c r="M52" i="1"/>
  <c r="M38" i="1"/>
  <c r="M22" i="1"/>
  <c r="M18" i="1"/>
  <c r="M69" i="1"/>
  <c r="M66" i="1"/>
  <c r="M54" i="1"/>
  <c r="L77" i="1"/>
  <c r="M53" i="1"/>
  <c r="M41" i="1"/>
  <c r="M29" i="1"/>
  <c r="M39" i="1"/>
  <c r="M26" i="1"/>
  <c r="M8" i="1"/>
  <c r="M47" i="1"/>
  <c r="M10" i="1"/>
  <c r="M73" i="1"/>
  <c r="K77" i="1"/>
  <c r="M36" i="1" l="1"/>
  <c r="M67" i="1"/>
  <c r="M30" i="1"/>
  <c r="M65" i="1"/>
  <c r="M57" i="1"/>
  <c r="M6" i="1"/>
  <c r="M27" i="1"/>
  <c r="M9" i="1"/>
  <c r="M77" i="1"/>
  <c r="M21" i="1"/>
  <c r="M50" i="1"/>
  <c r="M40" i="1"/>
  <c r="L79" i="1" l="1"/>
</calcChain>
</file>

<file path=xl/sharedStrings.xml><?xml version="1.0" encoding="utf-8"?>
<sst xmlns="http://schemas.openxmlformats.org/spreadsheetml/2006/main" count="908" uniqueCount="332">
  <si>
    <t>Obra</t>
  </si>
  <si>
    <t>Bancos</t>
  </si>
  <si>
    <t>B.D.I.</t>
  </si>
  <si>
    <t>SESC CALDAS NOVAS- GRADIL ENTRE O CLUBE E O HOTEL</t>
  </si>
  <si>
    <t>Planilha Orçamentária Sintética Com Valor do Material e da Mão de Obra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</si>
  <si>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</si>
  <si>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</si>
  <si>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</si>
  <si>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</si>
  <si>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</si>
  <si>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</si>
  <si>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</si>
  <si>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</si>
  <si>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</si>
  <si>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</si>
  <si>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>M. O.</t>
  </si>
  <si>
    <t>MAT.</t>
  </si>
  <si>
    <t xml:space="preserve"> 1 </t>
  </si>
  <si>
    <t>ADMINISTRAÇÃO DE OBRAS</t>
  </si>
  <si>
    <t xml:space="preserve"> 1.1 </t>
  </si>
  <si>
    <t xml:space="preserve"> 100320 </t>
  </si>
  <si>
    <t>SINAPI</t>
  </si>
  <si>
    <t>ENGENHEIRO CIVIL PLENO COM ENCARGOS COMPLEMENTARES</t>
  </si>
  <si>
    <t>MES</t>
  </si>
  <si>
    <t xml:space="preserve"> 1.2 </t>
  </si>
  <si>
    <t xml:space="preserve"> 93572 </t>
  </si>
  <si>
    <t>ENCARREGADO GERAL DE OBRAS COM ENCARGOS COMPLEMENTARES</t>
  </si>
  <si>
    <t xml:space="preserve"> 2 </t>
  </si>
  <si>
    <t>SERVIÇOS PRELIMINARES</t>
  </si>
  <si>
    <t xml:space="preserve"> 2.1 </t>
  </si>
  <si>
    <t xml:space="preserve"> CÓD 019 </t>
  </si>
  <si>
    <t>Próprio</t>
  </si>
  <si>
    <t>ART - EXECUÇÃO DE SERVIÇOS</t>
  </si>
  <si>
    <t>UN</t>
  </si>
  <si>
    <t xml:space="preserve"> 2.2 </t>
  </si>
  <si>
    <t xml:space="preserve"> 10491 </t>
  </si>
  <si>
    <t>ORSE</t>
  </si>
  <si>
    <t>Aluguel de container - Banheiro com 4 chuveiros, 1 lavatório, 1 mictório e 4 bacias - 6,20 x 2,40m mês</t>
  </si>
  <si>
    <t>mês</t>
  </si>
  <si>
    <t xml:space="preserve"> 2.3 </t>
  </si>
  <si>
    <t xml:space="preserve"> 4299 </t>
  </si>
  <si>
    <t>Aluguel de container - Almoxarifado sem banheiro - 6,00 x 2,40m mês</t>
  </si>
  <si>
    <t xml:space="preserve"> 2.4 </t>
  </si>
  <si>
    <t xml:space="preserve"> 99059 </t>
  </si>
  <si>
    <t>LOCACAO CONVENCIONAL DE OBRA, UTILIZANDO GABARITO DE TÁBUAS CORRIDAS PONTALETADAS A CADA 2,00M -  2 UTILIZAÇÕES. AF_10/2018</t>
  </si>
  <si>
    <t>M</t>
  </si>
  <si>
    <t xml:space="preserve"> 2.5 </t>
  </si>
  <si>
    <t xml:space="preserve"> 5158 </t>
  </si>
  <si>
    <t>Sinalização Diurna com Tela tapume em pvc - 10 usos</t>
  </si>
  <si>
    <t>m</t>
  </si>
  <si>
    <t xml:space="preserve"> 2.6 </t>
  </si>
  <si>
    <t xml:space="preserve"> CÓD 656 - CPOS 04.09.100 </t>
  </si>
  <si>
    <t>Retirada de guarda-corpo ou gradil em geral</t>
  </si>
  <si>
    <t>m²</t>
  </si>
  <si>
    <t xml:space="preserve"> 2.7 </t>
  </si>
  <si>
    <t xml:space="preserve"> CÓD 657 - TJ-RR 00368 </t>
  </si>
  <si>
    <t>DEMOLICAO DE PISO DE GRANITO/ MARMORE E ARGAMASSA DE ASSENTAMENTO</t>
  </si>
  <si>
    <t xml:space="preserve"> 2.8 </t>
  </si>
  <si>
    <t xml:space="preserve"> CÓD 658 - TJ-RR 00331 </t>
  </si>
  <si>
    <t>DEMOLIÇÃO DE LASTRO DE CONCRETO</t>
  </si>
  <si>
    <t>m³</t>
  </si>
  <si>
    <t xml:space="preserve"> 2.9 </t>
  </si>
  <si>
    <t xml:space="preserve"> CÓD 659 </t>
  </si>
  <si>
    <t>Demarcação de área com disco de corte diamantado</t>
  </si>
  <si>
    <t xml:space="preserve"> 2.10 </t>
  </si>
  <si>
    <t xml:space="preserve"> 97635 </t>
  </si>
  <si>
    <t>DEMOLIÇÃO DE PAVIMENTO INTERTRAVADO, DE FORMA MANUAL, COM REAPROVEITAMENTO. AF_12/2017</t>
  </si>
  <si>
    <t xml:space="preserve"> 93358 </t>
  </si>
  <si>
    <t>ESCAVAÇÃO MANUAL DE VALA COM PROFUNDIDADE MENOR OU IGUAL A 1,30 M. AF_02/2021</t>
  </si>
  <si>
    <t xml:space="preserve"> 3 </t>
  </si>
  <si>
    <t>FUNDAÇÕES</t>
  </si>
  <si>
    <t xml:space="preserve"> 3.1 </t>
  </si>
  <si>
    <t xml:space="preserve"> 96527 </t>
  </si>
  <si>
    <t>ESCAVAÇÃO MANUAL DE VALA PARA VIGA BALDRAME (INCLUINDO ESCAVAÇÃO PARA COLOCAÇÃO DE FÔRMAS). AF_06/2017</t>
  </si>
  <si>
    <t xml:space="preserve"> 3.2 </t>
  </si>
  <si>
    <t xml:space="preserve"> 96617 </t>
  </si>
  <si>
    <t>LASTRO DE CONCRETO MAGRO, APLICADO EM BLOCOS DE COROAMENTO OU SAPATAS, ESPESSURA DE 3 CM. AF_08/2017</t>
  </si>
  <si>
    <t xml:space="preserve"> 3.3 </t>
  </si>
  <si>
    <t xml:space="preserve"> 93382 </t>
  </si>
  <si>
    <t>REATERRO MANUAL DE VALAS COM COMPACTAÇÃO MECANIZADA. AF_04/2016</t>
  </si>
  <si>
    <t xml:space="preserve"> 3.4 </t>
  </si>
  <si>
    <t xml:space="preserve"> 101176 </t>
  </si>
  <si>
    <t>ESTACA BROCA DE CONCRETO, DIÂMETRO DE 30CM, ESCAVAÇÃO MANUAL COM TRADO CONCHA, INTEIRAMENTE ARMADA. AF_05/2020</t>
  </si>
  <si>
    <t xml:space="preserve"> 3.5 </t>
  </si>
  <si>
    <t xml:space="preserve"> CÓD 660 - ADAPTADO DE SINAPI 101165 </t>
  </si>
  <si>
    <t>EMBASAMENTO EM VIGA DE BLOCO ESTRUTURAL DE CONCRETO, DE 9X19X39CM E ARGAMASSA DE ASSENTAMENTO COM PREPARO EM BETONEIRA</t>
  </si>
  <si>
    <t xml:space="preserve"> 4 </t>
  </si>
  <si>
    <t>IMPERMEABILIZAÇÃO E REVESTIMENTO</t>
  </si>
  <si>
    <t xml:space="preserve"> 4.1 </t>
  </si>
  <si>
    <t xml:space="preserve"> 98562 </t>
  </si>
  <si>
    <t>IMPERMEABILIZAÇÃO DE FLOREIRA OU VIGA BALDRAME COM ARGAMASSA DE CIMENTO E AREIA, COM ADITIVO IMPERMEABILIZANTE, E = 2 CM. AF_06/2018</t>
  </si>
  <si>
    <t xml:space="preserve"> 4.2 </t>
  </si>
  <si>
    <t xml:space="preserve"> 87889 </t>
  </si>
  <si>
    <t>CHAPISCO APLICADO EM ALVENARIA (SEM PRESENÇA DE VÃOS) E ESTRUTURAS DE CONCRETO DE FACHADA, COM ROLO PARA TEXTURA ACRÍLICA.  ARGAMASSA TRAÇO 1:4 E EMULSÃO POLIMÉRICA (ADESIVO) COM PREPARO EM BETONEIRA 400L. AF_10/2022</t>
  </si>
  <si>
    <t xml:space="preserve"> 5 </t>
  </si>
  <si>
    <t>PINTURA</t>
  </si>
  <si>
    <t xml:space="preserve"> 5.1 </t>
  </si>
  <si>
    <t xml:space="preserve"> 88415 </t>
  </si>
  <si>
    <t>APLICAÇÃO MANUAL DE FUNDO SELADOR ACRÍLICO EM PAREDES EXTERNAS DE CASAS. AF_06/2014</t>
  </si>
  <si>
    <t xml:space="preserve"> 5.2 </t>
  </si>
  <si>
    <t xml:space="preserve"> 95305 </t>
  </si>
  <si>
    <t>TEXTURA ACRÍLICA, APLICAÇÃO MANUAL EM PAREDE, UMA DEMÃO. AF_09/2016</t>
  </si>
  <si>
    <t xml:space="preserve"> 5.3 </t>
  </si>
  <si>
    <t xml:space="preserve"> 102498 </t>
  </si>
  <si>
    <t>PINTURA DE MEIO-FIO COM TINTA BRANCA A BASE DE CAL (CAIAÇÃO). AF_05/2021</t>
  </si>
  <si>
    <t xml:space="preserve"> 6 </t>
  </si>
  <si>
    <t>FECHAMENTOS / GRADIL</t>
  </si>
  <si>
    <t xml:space="preserve"> 6.1 </t>
  </si>
  <si>
    <t xml:space="preserve"> CÓD 661 </t>
  </si>
  <si>
    <t>Gradil Nylofor3D, malha 20x5cm, Ø 5mm 250x203 cm, Belgo ou similar, inclusive postes (secção 60x40mm e h=2,60m) e acessórios</t>
  </si>
  <si>
    <t xml:space="preserve"> 7 </t>
  </si>
  <si>
    <t>ESQUADRIAS</t>
  </si>
  <si>
    <t xml:space="preserve"> 7.1 </t>
  </si>
  <si>
    <t xml:space="preserve"> CÓD 662 </t>
  </si>
  <si>
    <t>Portão em ferro, em gradil metálico, padrão belgo ou equivalente, de correr</t>
  </si>
  <si>
    <t xml:space="preserve"> 7.2 </t>
  </si>
  <si>
    <t xml:space="preserve"> 7.3 </t>
  </si>
  <si>
    <t xml:space="preserve"> 8 </t>
  </si>
  <si>
    <t>INSTALAÇÕES ELÉTRICAS</t>
  </si>
  <si>
    <t xml:space="preserve"> 8.1 </t>
  </si>
  <si>
    <t xml:space="preserve"> 97881 </t>
  </si>
  <si>
    <t>CAIXA ENTERRADA ELÉTRICA RETANGULAR, EM CONCRETO PRÉ-MOLDADO, FUNDO COM BRITA, DIMENSÕES INTERNAS: 0,3X0,3X0,3 M. AF_12/2020</t>
  </si>
  <si>
    <t xml:space="preserve"> 8.2 </t>
  </si>
  <si>
    <t xml:space="preserve"> 93654 </t>
  </si>
  <si>
    <t>DISJUNTOR MONOPOLAR TIPO DIN, CORRENTE NOMINAL DE 16A - FORNECIMENTO E INSTALAÇÃO. AF_10/2020</t>
  </si>
  <si>
    <t xml:space="preserve"> 8.3 </t>
  </si>
  <si>
    <t xml:space="preserve"> 95802 </t>
  </si>
  <si>
    <t>CONDULETE DE ALUMÍNIO, TIPO X, PARA ELETRODUTO DE AÇO GALVANIZADO DN 25 MM (1''), APARENTE - FORNECIMENTO E INSTALAÇÃO. AF_10/2022</t>
  </si>
  <si>
    <t xml:space="preserve"> 8.4 </t>
  </si>
  <si>
    <t xml:space="preserve"> 91851 </t>
  </si>
  <si>
    <t>ELETRODUTO FLEXÍVEL LISO, PEAD, DN 40 MM (1 1/4"), PARA CIRCUITOS TERMINAIS, INSTALADO EM LAJE - FORNECIMENTO E INSTALAÇÃO. AF_12/2015</t>
  </si>
  <si>
    <t xml:space="preserve"> 8.5 </t>
  </si>
  <si>
    <t xml:space="preserve"> 91929 </t>
  </si>
  <si>
    <t>CABO DE COBRE FLEXÍVEL ISOLADO, 4 MM², ANTI-CHAMA 0,6/1,0 KV, PARA CIRCUITOS TERMINAIS - FORNECIMENTO E INSTALAÇÃO. AF_12/2015</t>
  </si>
  <si>
    <t xml:space="preserve"> 8.6 </t>
  </si>
  <si>
    <t xml:space="preserve"> 95750 </t>
  </si>
  <si>
    <t>ELETRODUTO DE AÇO GALVANIZADO, CLASSE LEVE, DN 25 MM (1), APARENTE, INSTALADO EM PAREDE - FORNECIMENTO E INSTALAÇÃO. AF_11/2016_P</t>
  </si>
  <si>
    <t xml:space="preserve"> 8.7 </t>
  </si>
  <si>
    <t xml:space="preserve"> 95758 </t>
  </si>
  <si>
    <t>LUVA DE EMENDA PARA ELETRODUTO, AÇO GALVANIZADO, DN 25 MM (1''), APARENTE, INSTALADA EM PAREDE - FORNECIMENTO E INSTALAÇÃO. AF_11/2016_P</t>
  </si>
  <si>
    <t xml:space="preserve"> 8.8 </t>
  </si>
  <si>
    <t xml:space="preserve"> 97661 </t>
  </si>
  <si>
    <t>REMOÇÃO DE CABOS ELÉTRICOS, DE FORMA MANUAL, SEM REAPROVEITAMENTO. AF_12/2017</t>
  </si>
  <si>
    <t xml:space="preserve"> 9 </t>
  </si>
  <si>
    <t>CABEAMENTO ESTRUTURADO</t>
  </si>
  <si>
    <t xml:space="preserve"> 9.1 </t>
  </si>
  <si>
    <t xml:space="preserve"> 9.2 </t>
  </si>
  <si>
    <t xml:space="preserve"> 98297 </t>
  </si>
  <si>
    <t>CABO ELETRÔNICO CATEGORIA 6, INSTALADO EM EDIFICAÇÃO INSTITUCIONAL - FORNECIMENTO E INSTALAÇÃO. AF_11/2019</t>
  </si>
  <si>
    <t xml:space="preserve"> 9.3 </t>
  </si>
  <si>
    <t xml:space="preserve"> 9.4 </t>
  </si>
  <si>
    <t xml:space="preserve"> 9.5 </t>
  </si>
  <si>
    <t xml:space="preserve"> 9.6 </t>
  </si>
  <si>
    <t xml:space="preserve"> 10 </t>
  </si>
  <si>
    <t>INFRAESTRUTURA - EQUIPAMENTO CATRACAS TORNIQUETE</t>
  </si>
  <si>
    <t xml:space="preserve"> 10.1 </t>
  </si>
  <si>
    <t xml:space="preserve"> 10.2 </t>
  </si>
  <si>
    <t xml:space="preserve"> 10.3 </t>
  </si>
  <si>
    <t xml:space="preserve"> 87620 </t>
  </si>
  <si>
    <t>CONTRAPISO EM ARGAMASSA TRAÇO 1:4 (CIMENTO E AREIA), PREPARO MECÂNICO COM BETONEIRA 400 L, APLICADO EM ÁREAS SECAS SOBRE LAJE, ADERIDO, ACABAMENTO NÃO REFORÇADO, ESPESSURA 2CM. AF_07/2021</t>
  </si>
  <si>
    <t xml:space="preserve"> 10.4 </t>
  </si>
  <si>
    <t xml:space="preserve"> 101731 </t>
  </si>
  <si>
    <t>PISO EM PEDRA  ASSENTADO SOBRE ARGAMASSA 1:3 (CIMENTO E AREIA). AF_09/2020</t>
  </si>
  <si>
    <t xml:space="preserve"> 10.5 </t>
  </si>
  <si>
    <t xml:space="preserve"> 12781 </t>
  </si>
  <si>
    <t>Fornecimento e instalação de Rack fechado tipo armário 19" x  44 U x 870 mm inclusive acessórios</t>
  </si>
  <si>
    <t>un</t>
  </si>
  <si>
    <t xml:space="preserve"> 10.6 </t>
  </si>
  <si>
    <t xml:space="preserve"> 7615 </t>
  </si>
  <si>
    <t>Switch 24 portas 10/100 Mbps Un</t>
  </si>
  <si>
    <t>Un</t>
  </si>
  <si>
    <t xml:space="preserve"> 10.7 </t>
  </si>
  <si>
    <t xml:space="preserve"> CÓD 666 </t>
  </si>
  <si>
    <t>COBERTURA EM POLICARBONATO (TIPO CÚPULA, COR BRANCO), COM ESTRUTURA DE BASE QUADRADA DE SEÇÃO 1,5M, SENDO OS PILARES EM INOX 304 50X50X1,5MM</t>
  </si>
  <si>
    <t xml:space="preserve"> 11 </t>
  </si>
  <si>
    <t>EQUIPAMENTOS - COM BDI DIFERENCIADO</t>
  </si>
  <si>
    <t xml:space="preserve"> 11.1 </t>
  </si>
  <si>
    <t xml:space="preserve"> CÓD 669 </t>
  </si>
  <si>
    <t>Conjunto de 03 Catracas Torniquete toda em Inox, contendo 06 controlador de acesso com leitor de proximidade, 03 placas controladoras, 03 fonte, 01 Computador Servidor completo (Monitor/ CPU / Teclado / Mouse / Nobreak), 01 licença Software Controle de acesso, 2000 cartões de proximidade RFID, Instalação, configuração e treinamento.</t>
  </si>
  <si>
    <t xml:space="preserve"> 12 </t>
  </si>
  <si>
    <t>PISOS E PAVIMENTOS</t>
  </si>
  <si>
    <t xml:space="preserve"> 12.1 </t>
  </si>
  <si>
    <t xml:space="preserve"> 101860 </t>
  </si>
  <si>
    <t>REASSENTAMENTO DE BLOCOS SEXTAVADO PARA PISO INTERTRAVADO, ESPESSURA DE 10 CM, EM VIA/ESTACIONAMENTO, COM REAPROVEITAMENTO DOS BLOCOS SEXTAVADO - INCLUSO RETIRADA E COLOCAÇÃO DO MATERIAL. AF_12/2020</t>
  </si>
  <si>
    <t xml:space="preserve"> 12.2 </t>
  </si>
  <si>
    <t xml:space="preserve"> 95241 </t>
  </si>
  <si>
    <t>LASTRO DE CONCRETO MAGRO, APLICADO EM PISOS, LAJES SOBRE SOLO OU RADIERS, ESPESSURA DE 5 CM. AF_07/2016</t>
  </si>
  <si>
    <t xml:space="preserve"> 12.3 </t>
  </si>
  <si>
    <t xml:space="preserve"> 13 </t>
  </si>
  <si>
    <t>ÁREA EXTERNA E URBANIZAÇÃO</t>
  </si>
  <si>
    <t xml:space="preserve"> 13.1 </t>
  </si>
  <si>
    <t xml:space="preserve"> 98504 </t>
  </si>
  <si>
    <t>PLANTIO DE GRAMA BATATAIS EM PLACAS. AF_05/2018</t>
  </si>
  <si>
    <t xml:space="preserve"> 14 </t>
  </si>
  <si>
    <t>LIMPEZA FINAL</t>
  </si>
  <si>
    <t xml:space="preserve"> 14.1 </t>
  </si>
  <si>
    <t xml:space="preserve"> CÓD 663 - TCPO 14515.8.12.3 </t>
  </si>
  <si>
    <t>TRANSPORTE HORIZONTAL DE MATERIAIS A GRANEL COM CARRINHO OU GERICA- ATÉ 100 M</t>
  </si>
  <si>
    <t xml:space="preserve"> 14.2 </t>
  </si>
  <si>
    <t xml:space="preserve"> CÓD 664 - TJ-RR 00917 </t>
  </si>
  <si>
    <t xml:space="preserve"> 14.3 </t>
  </si>
  <si>
    <t xml:space="preserve"> CÓD 665 </t>
  </si>
  <si>
    <t>REMOÇÃO DE ENTULHO COM CAÇAMBA METÁLICA, INCLUSIVE CARGA MANUAL E DESCARGA EM BOTA-FORA</t>
  </si>
  <si>
    <t>Totais -&gt;</t>
  </si>
  <si>
    <t>Total Geral</t>
  </si>
  <si>
    <t>Composições Analíticas com Preço Unitário</t>
  </si>
  <si>
    <t>Composições Principais</t>
  </si>
  <si>
    <t>Tipo</t>
  </si>
  <si>
    <t>Composição</t>
  </si>
  <si>
    <t>SEDI - SERVIÇOS DIVERSOS</t>
  </si>
  <si>
    <t>Composição Auxiliar</t>
  </si>
  <si>
    <t>Insumo</t>
  </si>
  <si>
    <t>Material</t>
  </si>
  <si>
    <t>Mão de Obra</t>
  </si>
  <si>
    <t>Equipamento</t>
  </si>
  <si>
    <t>MO sem LS =&gt;</t>
  </si>
  <si>
    <t>LS =&gt;</t>
  </si>
  <si>
    <t>MO com LS =&gt;</t>
  </si>
  <si>
    <t>Valor do BDI =&gt;</t>
  </si>
  <si>
    <t>Valor com BDI =&gt;</t>
  </si>
  <si>
    <t>ASTU - ASSENTAMENTO DE TUBOS E PECAS</t>
  </si>
  <si>
    <t xml:space="preserve"> 016580 </t>
  </si>
  <si>
    <t>SBC</t>
  </si>
  <si>
    <t>A R T TABELA B OBRA OU SERVICO DE ROTINA 6.000,01 ATE 7.500</t>
  </si>
  <si>
    <t>DESPESAS LEGAIS</t>
  </si>
  <si>
    <t>H</t>
  </si>
  <si>
    <t>FUES - FUNDAÇÕES E ESTRUTURAS</t>
  </si>
  <si>
    <t>KG</t>
  </si>
  <si>
    <t xml:space="preserve"> 10549 </t>
  </si>
  <si>
    <t>Encargos Complementares - Servente</t>
  </si>
  <si>
    <t>Provisórios</t>
  </si>
  <si>
    <t>h</t>
  </si>
  <si>
    <t xml:space="preserve"> 00006111 </t>
  </si>
  <si>
    <t>SERVENTE DE OBRAS</t>
  </si>
  <si>
    <t>SERP - SERVIÇOS PRELIMINARES</t>
  </si>
  <si>
    <t xml:space="preserve"> 88316 </t>
  </si>
  <si>
    <t>SERVENTE COM ENCARGOS COMPLEMENTARES</t>
  </si>
  <si>
    <t xml:space="preserve"> 88309 </t>
  </si>
  <si>
    <t>PEDREIRO COM ENCARGOS COMPLEMENTARES</t>
  </si>
  <si>
    <t xml:space="preserve"> 00038140 </t>
  </si>
  <si>
    <t>DISCO DE CORTE DIAMANTADO SEGMENTADO PARA CONCRETO, DIAMETRO DE 110 MM, FURO DE 20 MM</t>
  </si>
  <si>
    <t xml:space="preserve"> 2717 </t>
  </si>
  <si>
    <t>Aluguel de Makita ALUGUEL DE MAKITA dia</t>
  </si>
  <si>
    <t>dia</t>
  </si>
  <si>
    <t xml:space="preserve"> 87292 </t>
  </si>
  <si>
    <t>ARGAMASSA TRAÇO 1:2:8 (EM VOLUME DE CIMENTO, CAL E AREIA MÉDIA ÚMIDA) PARA EMBOÇO/MASSA ÚNICA/ASSENTAMENTO DE ALVENARIA DE VEDAÇÃO, PREPARO MECÂNICO COM BETONEIRA 400 L. AF_08/2019</t>
  </si>
  <si>
    <t xml:space="preserve"> 89994 </t>
  </si>
  <si>
    <t>GRAUTEAMENTO DE CINTA INTERMEDIÁRIA OU DE CONTRAVERGA EM ALVENARIA ESTRUTURAL. AF_09/2021</t>
  </si>
  <si>
    <t xml:space="preserve"> 92793 </t>
  </si>
  <si>
    <t>CORTE E DOBRA DE AÇO CA-50, DIÂMETRO DE 8,0 MM, UTILIZADO EM ESTRUTURAS DIVERSAS, EXCETO LAJES. AF_12/2015</t>
  </si>
  <si>
    <t xml:space="preserve"> 00000658 </t>
  </si>
  <si>
    <t>CANALETA DE CONCRETO 9 X 19 X 19 CM (CLASSE C - NBR 6136)</t>
  </si>
  <si>
    <t>ESQV - ESQUADRIAS/FERRAGENS/VIDROS</t>
  </si>
  <si>
    <t xml:space="preserve"> 11707 </t>
  </si>
  <si>
    <t>Gradil Nylofor3D, malha 20x5cm, Ø 5mm 250x203 cm, Belgo ou similar Gradil Nylofor 3D, malha 20x5cm, Ø 5mm 250x243 cm, Belgo ou similar pç</t>
  </si>
  <si>
    <t>pç</t>
  </si>
  <si>
    <t xml:space="preserve"> 11708 </t>
  </si>
  <si>
    <t>Poste de gradil Nylofor 3D, h=2,60m, seção de 40x60mm, Belgo ou similar pç</t>
  </si>
  <si>
    <t xml:space="preserve"> 12678 </t>
  </si>
  <si>
    <t>Fixador poliamida 40 x 60mm, para poste Nylofor, Belgo ou similar pç</t>
  </si>
  <si>
    <t xml:space="preserve"> 12679 </t>
  </si>
  <si>
    <t>Tampa para poste Nylofor 60 x 40mm, Belgo ou similar pç</t>
  </si>
  <si>
    <t xml:space="preserve"> 1903 </t>
  </si>
  <si>
    <t>Argamassa cimento e areia traço t-1 (1:3) - 1 saco cimento 50kg / 3 padiolas areia dim. 0.35 x 0.45 x 0.23 m - Confecção mecânica e transporte</t>
  </si>
  <si>
    <t>Argamassas</t>
  </si>
  <si>
    <t xml:space="preserve"> 10550 </t>
  </si>
  <si>
    <t>Encargos Complementares - Pedreiro</t>
  </si>
  <si>
    <t xml:space="preserve"> 8855 </t>
  </si>
  <si>
    <t>Roldana para portão de ferro de correr (inferior), d=3", com caixa un</t>
  </si>
  <si>
    <t xml:space="preserve"> 9357 </t>
  </si>
  <si>
    <t>Portão em gradil Belgo Nyloford 3D, de correr, soldado em quadro de tubo galv. 2" com cantoneira 3/4", montantes em tubo galvanizado 4", inclusive ferrolho e rodízios m2</t>
  </si>
  <si>
    <t xml:space="preserve"> 00004750 </t>
  </si>
  <si>
    <t>PEDREIRO (HORISTA)</t>
  </si>
  <si>
    <t>INES - INSTALAÇÕES ESPECIAIS</t>
  </si>
  <si>
    <t>COBE - COBERTURA</t>
  </si>
  <si>
    <t xml:space="preserve"> 88315 </t>
  </si>
  <si>
    <t>SERRALHEIRO COM ENCARGOS COMPLEMENTARES</t>
  </si>
  <si>
    <t xml:space="preserve"> 88251 </t>
  </si>
  <si>
    <t>AUXILIAR DE SERRALHEIRO COM ENCARGOS COMPLEMENTARES</t>
  </si>
  <si>
    <t xml:space="preserve"> 00011963 </t>
  </si>
  <si>
    <t>PARAFUSO DE ACO TIPO CHUMBADOR PARABOLT, DIAMETRO 1/2", COMPRIMENTO 75 MM</t>
  </si>
  <si>
    <t xml:space="preserve"> 00013246 </t>
  </si>
  <si>
    <t>PARAFUSO DE FERRO POLIDO, SEXTAVADO, COM ROSCA INTEIRA, DIAMETRO 5/16", COMPRIMENTO 3/4", COM PORCA E ARRUELA LISA LEVE</t>
  </si>
  <si>
    <t xml:space="preserve"> 00010999 </t>
  </si>
  <si>
    <t>ELETRODO REVESTIDO AWS - E6013, DIAMETRO IGUAL A 4,00 MM</t>
  </si>
  <si>
    <t xml:space="preserve"> 070113 </t>
  </si>
  <si>
    <t>CHAPA DE POLICARBONATO ALVEOLAR 10mm CHAPA 2,10x6,0m</t>
  </si>
  <si>
    <t xml:space="preserve"> 13705 </t>
  </si>
  <si>
    <t>Tubo de aço inox 4" esp.1,5mm m</t>
  </si>
  <si>
    <t xml:space="preserve"> GF326 </t>
  </si>
  <si>
    <t>Equipamento para Aquisição Permanente</t>
  </si>
  <si>
    <t>TRAN - TRANSPORTES, CARGAS E DESCARGAS</t>
  </si>
  <si>
    <t xml:space="preserve"> 79722 </t>
  </si>
  <si>
    <t>SIURB</t>
  </si>
  <si>
    <t>ALUGUEL DE CAÇAMBA METÁLICA - CAPACIDADE 4 M3 P/ ENTULHO DE ALVENARIA</t>
  </si>
  <si>
    <t xml:space="preserve"> BONIFICAÇÃO E DESPESAS INDIRETAS</t>
  </si>
  <si>
    <t>CLIENTE: SESC CALDAS NOVAS</t>
  </si>
  <si>
    <t>OBRA: GRADIL ENTRE O CLUBE E O HOTEL</t>
  </si>
  <si>
    <t>BDI</t>
  </si>
  <si>
    <t>Itens BDI</t>
  </si>
  <si>
    <t>Percentual de incidência</t>
  </si>
  <si>
    <t>Limites (acórdão TCU 2622/2013)</t>
  </si>
  <si>
    <t>1º Quartil</t>
  </si>
  <si>
    <t>Médio</t>
  </si>
  <si>
    <t>3º Quartil</t>
  </si>
  <si>
    <t>AC</t>
  </si>
  <si>
    <t>S+G</t>
  </si>
  <si>
    <t>R</t>
  </si>
  <si>
    <t>DF</t>
  </si>
  <si>
    <t>L</t>
  </si>
  <si>
    <t>I</t>
  </si>
  <si>
    <t>Impostos</t>
  </si>
  <si>
    <t>ISS</t>
  </si>
  <si>
    <t>PIS</t>
  </si>
  <si>
    <t>COFINS</t>
  </si>
  <si>
    <t>CPRB</t>
  </si>
  <si>
    <t>PARCELAS DO BDI FORA DOS INTERVALOS ENTRE O 1º E 3º QUARTIL DEVERÃO SER JUSTIFICADAS</t>
  </si>
  <si>
    <t>BDI- reduzido</t>
  </si>
  <si>
    <t>BDI - Benefício e Despesas Indiretas (lucro e despesas indiretas)</t>
  </si>
  <si>
    <t xml:space="preserve">    "Comprovada a inviabilidade técnico-econômica de parcelamento do objeto da licitação, nos termos da legislação em vigor, os itens de fornecimento de materiais e equipamentos de natureza específica que possam ser fornecidos por empresas com especialidades próprias e diversas e que representem percentual significativo do preço global da obra devem apresentar incidência de taxa de Bonificação e Despesas Indiretas - BDI reduzida em relação à taxa aplicável aos demais itens."</t>
  </si>
  <si>
    <t xml:space="preserve">  </t>
  </si>
  <si>
    <t>______________________________________________________</t>
  </si>
  <si>
    <t xml:space="preserve"> 2.11</t>
  </si>
  <si>
    <t xml:space="preserve"> 8.9</t>
  </si>
  <si>
    <t>TOMADA ALTA DE EMBUTIR (1 MÓDULO), 2P+T 10 A, INCLUINDO SUPORTE E PLACA - FORNECIMENTO E INSTALAÇÃO. AF_12/2015</t>
  </si>
  <si>
    <t>_______________________________________________________________
Eng. Responsável
Empresa</t>
  </si>
  <si>
    <t>Valor de BDI
BDI Red.</t>
  </si>
  <si>
    <t>Eng. Responsável</t>
  </si>
  <si>
    <t>CREA</t>
  </si>
  <si>
    <t>EMPRESA</t>
  </si>
  <si>
    <t xml:space="preserve">SINAPI  - Goiás
SBC - Goiás
ORSE - Sergipe
CPOS -  São Paulo
</t>
  </si>
  <si>
    <t>SINAPI  - Goiás
SBC - Goiás
ORSE - Sergipe
CPOS -  São Paulo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</si>
</sst>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\ %"/>
    <numFmt numFmtId="165" formatCode="#,##0.0000000"/>
    <numFmt numFmtId="166" formatCode="_(* #,##0.00_);_(* \(#,##0.00\);_(* &quot;-&quot;??_);_(@_)"/>
  </numFmts>
  <fonts count="22" x14ac:knownFonts="1">
    <font>
      <sz val="11"/>
      <name val="Arial"/>
      <family val="1"/>
    </font>
    <font>
      <sz val="11"/>
      <name val="Aria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FF0D8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</cellStyleXfs>
  <cellXfs count="134">
    <xf numFmtId="0" fontId="0" fillId="0" borderId="0" xfId="0"/>
    <xf numFmtId="0" fontId="3" fillId="0" borderId="0" xfId="0" applyFont="1" applyAlignment="1">
      <alignment vertical="center"/>
    </xf>
    <xf numFmtId="0" fontId="4" fillId="13" borderId="0" xfId="0" applyFont="1" applyFill="1" applyAlignment="1">
      <alignment horizontal="right" vertical="center" wrapText="1"/>
    </xf>
    <xf numFmtId="0" fontId="7" fillId="16" borderId="0" xfId="0" applyFont="1" applyFill="1" applyAlignment="1">
      <alignment horizontal="center" vertical="center" wrapText="1"/>
    </xf>
    <xf numFmtId="0" fontId="7" fillId="15" borderId="0" xfId="0" applyFont="1" applyFill="1" applyAlignment="1">
      <alignment horizontal="left" vertical="center" wrapText="1"/>
    </xf>
    <xf numFmtId="0" fontId="4" fillId="12" borderId="0" xfId="0" applyFont="1" applyFill="1" applyAlignment="1">
      <alignment horizontal="center" vertical="center" wrapText="1"/>
    </xf>
    <xf numFmtId="43" fontId="4" fillId="13" borderId="0" xfId="1" applyFont="1" applyFill="1" applyAlignment="1">
      <alignment horizontal="right" vertical="center" wrapText="1"/>
    </xf>
    <xf numFmtId="43" fontId="7" fillId="16" borderId="0" xfId="1" applyFont="1" applyFill="1" applyAlignment="1">
      <alignment horizontal="center" vertical="center" wrapText="1"/>
    </xf>
    <xf numFmtId="43" fontId="4" fillId="12" borderId="0" xfId="1" applyFont="1" applyFill="1" applyAlignment="1">
      <alignment horizontal="center" vertical="center" wrapText="1"/>
    </xf>
    <xf numFmtId="43" fontId="3" fillId="0" borderId="0" xfId="1" applyFont="1" applyAlignment="1">
      <alignment vertical="center"/>
    </xf>
    <xf numFmtId="0" fontId="3" fillId="0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horizontal="left" vertical="center" wrapText="1"/>
    </xf>
    <xf numFmtId="43" fontId="5" fillId="8" borderId="1" xfId="1" applyFont="1" applyFill="1" applyBorder="1" applyAlignment="1">
      <alignment horizontal="right" vertical="center" wrapText="1"/>
    </xf>
    <xf numFmtId="4" fontId="5" fillId="9" borderId="1" xfId="0" applyNumberFormat="1" applyFont="1" applyFill="1" applyBorder="1" applyAlignment="1">
      <alignment horizontal="right" vertical="center" wrapText="1"/>
    </xf>
    <xf numFmtId="164" fontId="5" fillId="1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0" fontId="4" fillId="13" borderId="1" xfId="0" applyFont="1" applyFill="1" applyBorder="1" applyAlignment="1">
      <alignment horizontal="right" vertical="center" wrapText="1"/>
    </xf>
    <xf numFmtId="43" fontId="4" fillId="13" borderId="1" xfId="1" applyFont="1" applyFill="1" applyBorder="1" applyAlignment="1">
      <alignment horizontal="right" vertical="center" wrapText="1"/>
    </xf>
    <xf numFmtId="0" fontId="8" fillId="16" borderId="0" xfId="0" applyFont="1" applyFill="1" applyAlignment="1">
      <alignment horizontal="left" vertical="top" wrapText="1"/>
    </xf>
    <xf numFmtId="0" fontId="9" fillId="16" borderId="0" xfId="0" applyFont="1" applyFill="1" applyAlignment="1">
      <alignment horizontal="left" vertical="top" wrapText="1"/>
    </xf>
    <xf numFmtId="0" fontId="0" fillId="0" borderId="0" xfId="0"/>
    <xf numFmtId="0" fontId="8" fillId="16" borderId="8" xfId="0" applyFont="1" applyFill="1" applyBorder="1" applyAlignment="1">
      <alignment horizontal="left" vertical="top" wrapText="1"/>
    </xf>
    <xf numFmtId="0" fontId="8" fillId="16" borderId="8" xfId="0" applyFont="1" applyFill="1" applyBorder="1" applyAlignment="1">
      <alignment horizontal="right" vertical="top" wrapText="1"/>
    </xf>
    <xf numFmtId="0" fontId="8" fillId="16" borderId="8" xfId="0" applyFont="1" applyFill="1" applyBorder="1" applyAlignment="1">
      <alignment horizontal="center" vertical="top" wrapText="1"/>
    </xf>
    <xf numFmtId="0" fontId="10" fillId="17" borderId="8" xfId="0" applyFont="1" applyFill="1" applyBorder="1" applyAlignment="1">
      <alignment horizontal="left" vertical="top" wrapText="1"/>
    </xf>
    <xf numFmtId="0" fontId="10" fillId="17" borderId="8" xfId="0" applyFont="1" applyFill="1" applyBorder="1" applyAlignment="1">
      <alignment horizontal="right" vertical="top" wrapText="1"/>
    </xf>
    <xf numFmtId="0" fontId="10" fillId="17" borderId="8" xfId="0" applyFont="1" applyFill="1" applyBorder="1" applyAlignment="1">
      <alignment horizontal="center" vertical="top" wrapText="1"/>
    </xf>
    <xf numFmtId="165" fontId="10" fillId="17" borderId="8" xfId="0" applyNumberFormat="1" applyFont="1" applyFill="1" applyBorder="1" applyAlignment="1">
      <alignment horizontal="right" vertical="top" wrapText="1"/>
    </xf>
    <xf numFmtId="4" fontId="10" fillId="17" borderId="8" xfId="0" applyNumberFormat="1" applyFont="1" applyFill="1" applyBorder="1" applyAlignment="1">
      <alignment horizontal="right" vertical="top" wrapText="1"/>
    </xf>
    <xf numFmtId="0" fontId="11" fillId="18" borderId="8" xfId="0" applyFont="1" applyFill="1" applyBorder="1" applyAlignment="1">
      <alignment horizontal="left" vertical="top" wrapText="1"/>
    </xf>
    <xf numFmtId="0" fontId="11" fillId="18" borderId="8" xfId="0" applyFont="1" applyFill="1" applyBorder="1" applyAlignment="1">
      <alignment horizontal="right" vertical="top" wrapText="1"/>
    </xf>
    <xf numFmtId="0" fontId="11" fillId="18" borderId="8" xfId="0" applyFont="1" applyFill="1" applyBorder="1" applyAlignment="1">
      <alignment horizontal="center" vertical="top" wrapText="1"/>
    </xf>
    <xf numFmtId="165" fontId="11" fillId="18" borderId="8" xfId="0" applyNumberFormat="1" applyFont="1" applyFill="1" applyBorder="1" applyAlignment="1">
      <alignment horizontal="right" vertical="top" wrapText="1"/>
    </xf>
    <xf numFmtId="4" fontId="11" fillId="18" borderId="8" xfId="0" applyNumberFormat="1" applyFont="1" applyFill="1" applyBorder="1" applyAlignment="1">
      <alignment horizontal="right" vertical="top" wrapText="1"/>
    </xf>
    <xf numFmtId="0" fontId="11" fillId="19" borderId="8" xfId="0" applyFont="1" applyFill="1" applyBorder="1" applyAlignment="1">
      <alignment horizontal="left" vertical="top" wrapText="1"/>
    </xf>
    <xf numFmtId="0" fontId="11" fillId="19" borderId="8" xfId="0" applyFont="1" applyFill="1" applyBorder="1" applyAlignment="1">
      <alignment horizontal="right" vertical="top" wrapText="1"/>
    </xf>
    <xf numFmtId="0" fontId="11" fillId="19" borderId="8" xfId="0" applyFont="1" applyFill="1" applyBorder="1" applyAlignment="1">
      <alignment horizontal="center" vertical="top" wrapText="1"/>
    </xf>
    <xf numFmtId="165" fontId="11" fillId="19" borderId="8" xfId="0" applyNumberFormat="1" applyFont="1" applyFill="1" applyBorder="1" applyAlignment="1">
      <alignment horizontal="right" vertical="top" wrapText="1"/>
    </xf>
    <xf numFmtId="4" fontId="11" fillId="19" borderId="8" xfId="0" applyNumberFormat="1" applyFont="1" applyFill="1" applyBorder="1" applyAlignment="1">
      <alignment horizontal="right" vertical="top" wrapText="1"/>
    </xf>
    <xf numFmtId="0" fontId="11" fillId="16" borderId="0" xfId="0" applyFont="1" applyFill="1" applyAlignment="1">
      <alignment horizontal="right" vertical="top" wrapText="1"/>
    </xf>
    <xf numFmtId="4" fontId="11" fillId="16" borderId="0" xfId="0" applyNumberFormat="1" applyFont="1" applyFill="1" applyAlignment="1">
      <alignment horizontal="right" vertical="top" wrapText="1"/>
    </xf>
    <xf numFmtId="0" fontId="10" fillId="17" borderId="9" xfId="0" applyFont="1" applyFill="1" applyBorder="1" applyAlignment="1">
      <alignment horizontal="left" vertical="top" wrapText="1"/>
    </xf>
    <xf numFmtId="0" fontId="9" fillId="16" borderId="0" xfId="0" applyFont="1" applyFill="1" applyAlignment="1">
      <alignment horizontal="center" vertical="top" wrapText="1"/>
    </xf>
    <xf numFmtId="2" fontId="0" fillId="0" borderId="0" xfId="0" applyNumberFormat="1"/>
    <xf numFmtId="0" fontId="12" fillId="21" borderId="11" xfId="0" applyFont="1" applyFill="1" applyBorder="1"/>
    <xf numFmtId="0" fontId="12" fillId="21" borderId="11" xfId="0" applyFont="1" applyFill="1" applyBorder="1" applyAlignment="1">
      <alignment horizontal="center"/>
    </xf>
    <xf numFmtId="0" fontId="0" fillId="21" borderId="11" xfId="0" applyFill="1" applyBorder="1"/>
    <xf numFmtId="10" fontId="0" fillId="21" borderId="11" xfId="0" applyNumberFormat="1" applyFill="1" applyBorder="1"/>
    <xf numFmtId="10" fontId="0" fillId="21" borderId="0" xfId="0" applyNumberFormat="1" applyFill="1"/>
    <xf numFmtId="10" fontId="0" fillId="21" borderId="17" xfId="0" applyNumberFormat="1" applyFill="1" applyBorder="1"/>
    <xf numFmtId="10" fontId="12" fillId="21" borderId="11" xfId="0" applyNumberFormat="1" applyFont="1" applyFill="1" applyBorder="1"/>
    <xf numFmtId="10" fontId="12" fillId="21" borderId="0" xfId="0" applyNumberFormat="1" applyFont="1" applyFill="1"/>
    <xf numFmtId="10" fontId="12" fillId="21" borderId="17" xfId="0" applyNumberFormat="1" applyFont="1" applyFill="1" applyBorder="1"/>
    <xf numFmtId="10" fontId="12" fillId="21" borderId="10" xfId="0" applyNumberFormat="1" applyFont="1" applyFill="1" applyBorder="1"/>
    <xf numFmtId="10" fontId="12" fillId="21" borderId="19" xfId="0" applyNumberFormat="1" applyFont="1" applyFill="1" applyBorder="1"/>
    <xf numFmtId="10" fontId="0" fillId="0" borderId="0" xfId="2" applyNumberFormat="1" applyFont="1"/>
    <xf numFmtId="0" fontId="14" fillId="0" borderId="0" xfId="3" applyFont="1" applyAlignment="1">
      <alignment horizontal="left"/>
    </xf>
    <xf numFmtId="0" fontId="20" fillId="0" borderId="0" xfId="4" applyNumberFormat="1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13" borderId="0" xfId="0" applyFont="1" applyFill="1" applyAlignment="1">
      <alignment horizontal="right" vertical="center" wrapText="1"/>
    </xf>
    <xf numFmtId="0" fontId="4" fillId="13" borderId="1" xfId="0" applyFont="1" applyFill="1" applyBorder="1" applyAlignment="1">
      <alignment horizontal="right" vertical="center" wrapText="1"/>
    </xf>
    <xf numFmtId="4" fontId="4" fillId="14" borderId="1" xfId="0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right" vertical="center" wrapText="1"/>
    </xf>
    <xf numFmtId="0" fontId="7" fillId="16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3" fontId="2" fillId="6" borderId="1" xfId="1" applyFont="1" applyFill="1" applyBorder="1" applyAlignment="1">
      <alignment horizontal="right" vertical="center" wrapText="1"/>
    </xf>
    <xf numFmtId="0" fontId="8" fillId="16" borderId="0" xfId="0" applyFont="1" applyFill="1" applyAlignment="1">
      <alignment horizontal="center" wrapText="1"/>
    </xf>
    <xf numFmtId="0" fontId="0" fillId="0" borderId="0" xfId="0"/>
    <xf numFmtId="0" fontId="8" fillId="16" borderId="0" xfId="0" applyFont="1" applyFill="1" applyAlignment="1">
      <alignment horizontal="left" vertical="top" wrapText="1"/>
    </xf>
    <xf numFmtId="0" fontId="9" fillId="16" borderId="0" xfId="0" applyFont="1" applyFill="1" applyAlignment="1">
      <alignment horizontal="left" vertical="top" wrapText="1"/>
    </xf>
    <xf numFmtId="0" fontId="8" fillId="16" borderId="8" xfId="0" applyFont="1" applyFill="1" applyBorder="1" applyAlignment="1">
      <alignment horizontal="left" vertical="top" wrapText="1"/>
    </xf>
    <xf numFmtId="0" fontId="10" fillId="17" borderId="8" xfId="0" applyFont="1" applyFill="1" applyBorder="1" applyAlignment="1">
      <alignment horizontal="left" vertical="top" wrapText="1"/>
    </xf>
    <xf numFmtId="0" fontId="11" fillId="18" borderId="8" xfId="0" applyFont="1" applyFill="1" applyBorder="1" applyAlignment="1">
      <alignment horizontal="left" vertical="top" wrapText="1"/>
    </xf>
    <xf numFmtId="0" fontId="11" fillId="16" borderId="0" xfId="0" applyFont="1" applyFill="1" applyAlignment="1">
      <alignment horizontal="right" vertical="top" wrapText="1"/>
    </xf>
    <xf numFmtId="0" fontId="11" fillId="19" borderId="8" xfId="0" applyFont="1" applyFill="1" applyBorder="1" applyAlignment="1">
      <alignment horizontal="left" vertical="top" wrapText="1"/>
    </xf>
    <xf numFmtId="0" fontId="11" fillId="16" borderId="0" xfId="0" applyFont="1" applyFill="1" applyAlignment="1">
      <alignment horizontal="center" vertical="top" wrapText="1"/>
    </xf>
    <xf numFmtId="0" fontId="19" fillId="0" borderId="0" xfId="3" applyFont="1" applyAlignment="1">
      <alignment horizontal="center"/>
    </xf>
    <xf numFmtId="0" fontId="14" fillId="0" borderId="0" xfId="0" applyFont="1" applyAlignment="1">
      <alignment horizontal="center"/>
    </xf>
    <xf numFmtId="166" fontId="21" fillId="0" borderId="0" xfId="5" applyFont="1" applyFill="1" applyBorder="1" applyAlignment="1" applyProtection="1">
      <alignment horizontal="center" vertical="center"/>
    </xf>
    <xf numFmtId="0" fontId="12" fillId="21" borderId="12" xfId="0" applyFont="1" applyFill="1" applyBorder="1" applyAlignment="1">
      <alignment horizontal="center"/>
    </xf>
    <xf numFmtId="0" fontId="12" fillId="21" borderId="13" xfId="0" applyFont="1" applyFill="1" applyBorder="1" applyAlignment="1">
      <alignment horizontal="center"/>
    </xf>
    <xf numFmtId="0" fontId="12" fillId="21" borderId="14" xfId="0" applyFont="1" applyFill="1" applyBorder="1" applyAlignment="1">
      <alignment horizontal="center"/>
    </xf>
    <xf numFmtId="0" fontId="0" fillId="22" borderId="20" xfId="0" applyFill="1" applyBorder="1" applyAlignment="1">
      <alignment horizontal="center" vertical="center" wrapText="1"/>
    </xf>
    <xf numFmtId="0" fontId="0" fillId="22" borderId="21" xfId="0" applyFill="1" applyBorder="1" applyAlignment="1">
      <alignment horizontal="center" vertical="center" wrapText="1"/>
    </xf>
    <xf numFmtId="0" fontId="0" fillId="22" borderId="22" xfId="0" applyFill="1" applyBorder="1" applyAlignment="1">
      <alignment horizontal="center" vertical="center" wrapText="1"/>
    </xf>
    <xf numFmtId="0" fontId="0" fillId="22" borderId="23" xfId="0" applyFill="1" applyBorder="1" applyAlignment="1">
      <alignment horizontal="center" vertical="center" wrapText="1"/>
    </xf>
    <xf numFmtId="0" fontId="0" fillId="22" borderId="10" xfId="0" applyFill="1" applyBorder="1" applyAlignment="1">
      <alignment horizontal="center" vertical="center" wrapText="1"/>
    </xf>
    <xf numFmtId="0" fontId="0" fillId="22" borderId="19" xfId="0" applyFill="1" applyBorder="1" applyAlignment="1">
      <alignment horizontal="center" vertical="center" wrapText="1"/>
    </xf>
    <xf numFmtId="0" fontId="18" fillId="0" borderId="0" xfId="3" applyFont="1" applyAlignment="1">
      <alignment horizontal="center"/>
    </xf>
    <xf numFmtId="166" fontId="19" fillId="0" borderId="0" xfId="4" applyFont="1" applyFill="1" applyBorder="1" applyAlignment="1" applyProtection="1">
      <alignment horizontal="center" vertical="center" wrapText="1"/>
    </xf>
    <xf numFmtId="0" fontId="19" fillId="0" borderId="0" xfId="4" applyNumberFormat="1" applyFont="1" applyFill="1" applyBorder="1" applyAlignment="1" applyProtection="1">
      <alignment horizontal="center" vertical="center" wrapText="1"/>
    </xf>
    <xf numFmtId="0" fontId="14" fillId="0" borderId="12" xfId="3" applyFont="1" applyBorder="1" applyAlignment="1">
      <alignment horizontal="center"/>
    </xf>
    <xf numFmtId="0" fontId="14" fillId="0" borderId="13" xfId="3" applyFont="1" applyBorder="1" applyAlignment="1">
      <alignment horizontal="center"/>
    </xf>
    <xf numFmtId="0" fontId="14" fillId="0" borderId="14" xfId="3" applyFont="1" applyBorder="1" applyAlignment="1">
      <alignment horizontal="center"/>
    </xf>
    <xf numFmtId="0" fontId="17" fillId="21" borderId="11" xfId="0" applyFont="1" applyFill="1" applyBorder="1" applyAlignment="1">
      <alignment horizontal="center"/>
    </xf>
    <xf numFmtId="0" fontId="12" fillId="21" borderId="15" xfId="0" applyFont="1" applyFill="1" applyBorder="1" applyAlignment="1">
      <alignment horizontal="center" vertical="center"/>
    </xf>
    <xf numFmtId="0" fontId="12" fillId="21" borderId="16" xfId="0" applyFont="1" applyFill="1" applyBorder="1" applyAlignment="1">
      <alignment horizontal="center" vertical="center"/>
    </xf>
    <xf numFmtId="0" fontId="16" fillId="21" borderId="12" xfId="0" applyFont="1" applyFill="1" applyBorder="1" applyAlignment="1">
      <alignment horizontal="center" wrapText="1"/>
    </xf>
    <xf numFmtId="0" fontId="16" fillId="21" borderId="13" xfId="0" applyFont="1" applyFill="1" applyBorder="1" applyAlignment="1">
      <alignment horizontal="center" wrapText="1"/>
    </xf>
    <xf numFmtId="0" fontId="16" fillId="21" borderId="14" xfId="0" applyFont="1" applyFill="1" applyBorder="1" applyAlignment="1">
      <alignment horizontal="center" wrapText="1"/>
    </xf>
    <xf numFmtId="0" fontId="0" fillId="21" borderId="12" xfId="0" applyFill="1" applyBorder="1" applyAlignment="1">
      <alignment horizontal="center"/>
    </xf>
    <xf numFmtId="0" fontId="0" fillId="21" borderId="13" xfId="0" applyFill="1" applyBorder="1" applyAlignment="1">
      <alignment horizontal="center"/>
    </xf>
    <xf numFmtId="0" fontId="0" fillId="21" borderId="14" xfId="0" applyFill="1" applyBorder="1" applyAlignment="1">
      <alignment horizontal="center"/>
    </xf>
    <xf numFmtId="0" fontId="0" fillId="22" borderId="18" xfId="0" applyFill="1" applyBorder="1" applyAlignment="1">
      <alignment horizontal="center" vertical="center" wrapText="1"/>
    </xf>
    <xf numFmtId="0" fontId="0" fillId="22" borderId="0" xfId="0" applyFill="1" applyAlignment="1">
      <alignment horizontal="center" vertical="center" wrapText="1"/>
    </xf>
    <xf numFmtId="0" fontId="0" fillId="22" borderId="17" xfId="0" applyFill="1" applyBorder="1" applyAlignment="1">
      <alignment horizontal="center" vertical="center" wrapText="1"/>
    </xf>
    <xf numFmtId="0" fontId="14" fillId="0" borderId="0" xfId="3" applyFont="1" applyAlignment="1">
      <alignment horizontal="center"/>
    </xf>
    <xf numFmtId="0" fontId="14" fillId="0" borderId="10" xfId="3" applyFont="1" applyBorder="1" applyAlignment="1">
      <alignment horizontal="center"/>
    </xf>
    <xf numFmtId="0" fontId="15" fillId="20" borderId="11" xfId="3" applyFont="1" applyFill="1" applyBorder="1" applyAlignment="1">
      <alignment horizontal="center" vertical="center"/>
    </xf>
    <xf numFmtId="0" fontId="16" fillId="0" borderId="11" xfId="3" applyFont="1" applyBorder="1" applyAlignment="1">
      <alignment horizontal="left"/>
    </xf>
    <xf numFmtId="0" fontId="16" fillId="0" borderId="12" xfId="3" applyFont="1" applyBorder="1" applyAlignment="1">
      <alignment horizontal="center"/>
    </xf>
    <xf numFmtId="0" fontId="16" fillId="0" borderId="13" xfId="3" applyFont="1" applyBorder="1" applyAlignment="1">
      <alignment horizontal="center"/>
    </xf>
    <xf numFmtId="0" fontId="16" fillId="0" borderId="14" xfId="3" applyFont="1" applyBorder="1" applyAlignment="1">
      <alignment horizontal="center"/>
    </xf>
    <xf numFmtId="10" fontId="4" fillId="13" borderId="1" xfId="2" applyNumberFormat="1" applyFont="1" applyFill="1" applyBorder="1" applyAlignment="1">
      <alignment horizontal="right" vertical="center" wrapText="1"/>
    </xf>
    <xf numFmtId="4" fontId="4" fillId="13" borderId="1" xfId="0" applyNumberFormat="1" applyFont="1" applyFill="1" applyBorder="1" applyAlignment="1">
      <alignment horizontal="right" vertical="center" wrapText="1"/>
    </xf>
    <xf numFmtId="10" fontId="4" fillId="11" borderId="1" xfId="0" applyNumberFormat="1" applyFont="1" applyFill="1" applyBorder="1" applyAlignment="1">
      <alignment vertical="center" wrapText="1"/>
    </xf>
  </cellXfs>
  <cellStyles count="6">
    <cellStyle name="Normal" xfId="0" builtinId="0"/>
    <cellStyle name="Normal 2 10" xfId="3" xr:uid="{34C41FB1-54AA-4CB2-B762-DFD8E38C5C54}"/>
    <cellStyle name="Porcentagem" xfId="2" builtinId="5"/>
    <cellStyle name="Separador de milhares 2" xfId="4" xr:uid="{80388C1C-2FCC-4231-B0DF-295C326C9648}"/>
    <cellStyle name="Vírgula" xfId="1" builtinId="3"/>
    <cellStyle name="Vírgula 2" xfId="5" xr:uid="{1E9B91C0-0CC6-4294-A754-00C4423B449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161924</xdr:colOff>
      <xdr:row>1</xdr:row>
      <xdr:rowOff>133350</xdr:rowOff>
    </xdr:from>
    <xdr:to>
      <xdr:col>12</xdr:col>
      <xdr:colOff>364961</xdr:colOff>
      <xdr:row>1</xdr:row>
      <xdr:rowOff>742950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F003D97-3D09-4AE7-BDBD-9634ACA16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10924" y="323850"/>
          <a:ext cx="1727037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257174</xdr:colOff>
      <xdr:row>0</xdr:row>
      <xdr:rowOff>123825</xdr:rowOff>
    </xdr:from>
    <xdr:to>
      <xdr:col>3</xdr:col>
      <xdr:colOff>666749</xdr:colOff>
      <xdr:row>2</xdr:row>
      <xdr:rowOff>419067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81BA0B3-80DF-4CD1-A161-E99228ABF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4" y="123825"/>
          <a:ext cx="5819775" cy="800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1"/>
  <sheetViews>
    <sheetView tabSelected="1" showOutlineSymbols="0" showWhiteSpace="0" view="pageBreakPreview" zoomScale="115" zoomScaleNormal="100" zoomScaleSheetLayoutView="115" workbookViewId="0">
      <selection activeCell="A2" sqref="A2:D2"/>
    </sheetView>
  </sheetViews>
  <sheetFormatPr defaultRowHeight="15" x14ac:dyDescent="0.2"/>
  <cols>
    <col min="1" max="3" width="10" style="1" bestFit="1" customWidth="1"/>
    <col min="4" max="4" width="60" style="1" bestFit="1" customWidth="1"/>
    <col min="5" max="5" width="5" style="1" bestFit="1" customWidth="1"/>
    <col min="6" max="6" width="10" style="9" bestFit="1" customWidth="1"/>
    <col min="7" max="14" width="10" style="1" bestFit="1" customWidth="1"/>
    <col min="15" max="16384" width="9" style="1"/>
  </cols>
  <sheetData>
    <row r="1" spans="1:14" ht="15" customHeight="1" x14ac:dyDescent="0.2">
      <c r="A1" s="65" t="s">
        <v>0</v>
      </c>
      <c r="B1" s="65"/>
      <c r="C1" s="65"/>
      <c r="D1" s="65"/>
      <c r="E1" s="65" t="s">
        <v>1</v>
      </c>
      <c r="F1" s="65"/>
      <c r="G1" s="65"/>
      <c r="H1" s="11" t="s">
        <v>2</v>
      </c>
      <c r="I1" s="65"/>
      <c r="J1" s="65"/>
      <c r="K1" s="67"/>
      <c r="L1" s="68"/>
      <c r="M1" s="68"/>
      <c r="N1" s="69"/>
    </row>
    <row r="2" spans="1:14" ht="80.099999999999994" customHeight="1" x14ac:dyDescent="0.2">
      <c r="A2" s="66" t="s">
        <v>3</v>
      </c>
      <c r="B2" s="66"/>
      <c r="C2" s="66"/>
      <c r="D2" s="66"/>
      <c r="E2" s="66" t="s">
        <v>330</v>
      </c>
      <c r="F2" s="66"/>
      <c r="G2" s="66"/>
      <c r="H2" s="133" t="s">
        <v>326</v>
      </c>
      <c r="I2" s="66"/>
      <c r="J2" s="66"/>
      <c r="K2" s="70"/>
      <c r="L2" s="71"/>
      <c r="M2" s="71"/>
      <c r="N2" s="72"/>
    </row>
    <row r="3" spans="1:14" ht="25.5" customHeight="1" x14ac:dyDescent="0.2">
      <c r="A3" s="81" t="s">
        <v>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15" customHeight="1" x14ac:dyDescent="0.2">
      <c r="A4" s="77" t="s">
        <v>5</v>
      </c>
      <c r="B4" s="78" t="s">
        <v>6</v>
      </c>
      <c r="C4" s="77" t="s">
        <v>7</v>
      </c>
      <c r="D4" s="77" t="s">
        <v>8</v>
      </c>
      <c r="E4" s="76" t="s">
        <v>9</v>
      </c>
      <c r="F4" s="83" t="s">
        <v>10</v>
      </c>
      <c r="G4" s="78" t="s">
        <v>11</v>
      </c>
      <c r="H4" s="76" t="s">
        <v>12</v>
      </c>
      <c r="I4" s="77"/>
      <c r="J4" s="77"/>
      <c r="K4" s="76" t="s">
        <v>13</v>
      </c>
      <c r="L4" s="77"/>
      <c r="M4" s="77"/>
      <c r="N4" s="78" t="s">
        <v>14</v>
      </c>
    </row>
    <row r="5" spans="1:14" ht="15" customHeight="1" x14ac:dyDescent="0.2">
      <c r="A5" s="78"/>
      <c r="B5" s="78"/>
      <c r="C5" s="78"/>
      <c r="D5" s="78"/>
      <c r="E5" s="78"/>
      <c r="F5" s="83"/>
      <c r="G5" s="78"/>
      <c r="H5" s="12" t="s">
        <v>15</v>
      </c>
      <c r="I5" s="12" t="s">
        <v>16</v>
      </c>
      <c r="J5" s="12" t="s">
        <v>13</v>
      </c>
      <c r="K5" s="12" t="s">
        <v>15</v>
      </c>
      <c r="L5" s="12" t="s">
        <v>16</v>
      </c>
      <c r="M5" s="12" t="s">
        <v>13</v>
      </c>
      <c r="N5" s="78"/>
    </row>
    <row r="6" spans="1:14" ht="24" customHeight="1" x14ac:dyDescent="0.2">
      <c r="A6" s="13" t="s">
        <v>17</v>
      </c>
      <c r="B6" s="13"/>
      <c r="C6" s="13"/>
      <c r="D6" s="13" t="s">
        <v>18</v>
      </c>
      <c r="E6" s="13"/>
      <c r="F6" s="14"/>
      <c r="G6" s="13"/>
      <c r="H6" s="13"/>
      <c r="I6" s="13"/>
      <c r="J6" s="13"/>
      <c r="K6" s="13"/>
      <c r="L6" s="13"/>
      <c r="M6" s="15">
        <f>SUM(M7:M8)</f>
        <v>0</v>
      </c>
      <c r="N6" s="16"/>
    </row>
    <row r="7" spans="1:14" s="10" customFormat="1" ht="26.1" customHeight="1" x14ac:dyDescent="0.2">
      <c r="A7" s="17" t="s">
        <v>19</v>
      </c>
      <c r="B7" s="18" t="s">
        <v>20</v>
      </c>
      <c r="C7" s="17" t="s">
        <v>21</v>
      </c>
      <c r="D7" s="17" t="s">
        <v>22</v>
      </c>
      <c r="E7" s="19" t="s">
        <v>23</v>
      </c>
      <c r="F7" s="20">
        <v>2</v>
      </c>
      <c r="G7" s="21"/>
      <c r="H7" s="21"/>
      <c r="I7" s="21"/>
      <c r="J7" s="21"/>
      <c r="K7" s="21">
        <f>IF($E7&lt;&gt;"",TRUNC($F7*H7,2),"")</f>
        <v>0</v>
      </c>
      <c r="L7" s="21">
        <f>IF($E7&lt;&gt;"",TRUNC($F7*I7,2),"")</f>
        <v>0</v>
      </c>
      <c r="M7" s="21">
        <f>IF($E7&lt;&gt;"",TRUNC(SUM(K7:L7),2),"")</f>
        <v>0</v>
      </c>
      <c r="N7" s="22"/>
    </row>
    <row r="8" spans="1:14" s="10" customFormat="1" ht="26.1" customHeight="1" x14ac:dyDescent="0.2">
      <c r="A8" s="17" t="s">
        <v>24</v>
      </c>
      <c r="B8" s="18" t="s">
        <v>25</v>
      </c>
      <c r="C8" s="17" t="s">
        <v>21</v>
      </c>
      <c r="D8" s="17" t="s">
        <v>26</v>
      </c>
      <c r="E8" s="19" t="s">
        <v>23</v>
      </c>
      <c r="F8" s="20">
        <v>2</v>
      </c>
      <c r="G8" s="21"/>
      <c r="H8" s="21"/>
      <c r="I8" s="21"/>
      <c r="J8" s="21"/>
      <c r="K8" s="21">
        <f t="shared" ref="K8:K70" si="0">IF($E8&lt;&gt;"",TRUNC($F8*H8,2),"")</f>
        <v>0</v>
      </c>
      <c r="L8" s="21">
        <f>IF($E8&lt;&gt;"",TRUNC($F8*I8,2),"")</f>
        <v>0</v>
      </c>
      <c r="M8" s="21">
        <f>IF($E8&lt;&gt;"",TRUNC(SUM(K8:L8),2),"")</f>
        <v>0</v>
      </c>
      <c r="N8" s="22"/>
    </row>
    <row r="9" spans="1:14" ht="24" customHeight="1" x14ac:dyDescent="0.2">
      <c r="A9" s="13" t="s">
        <v>27</v>
      </c>
      <c r="B9" s="13"/>
      <c r="C9" s="13"/>
      <c r="D9" s="13" t="s">
        <v>28</v>
      </c>
      <c r="E9" s="13"/>
      <c r="F9" s="14"/>
      <c r="G9" s="13"/>
      <c r="H9" s="13"/>
      <c r="I9" s="13"/>
      <c r="J9" s="13"/>
      <c r="K9" s="13" t="str">
        <f t="shared" si="0"/>
        <v/>
      </c>
      <c r="L9" s="13" t="str">
        <f t="shared" ref="L9:L72" si="1">IF($E9&lt;&gt;"",TRUNC($F9*I9,2),"")</f>
        <v/>
      </c>
      <c r="M9" s="15">
        <f>SUM(M10:M20)</f>
        <v>0</v>
      </c>
      <c r="N9" s="16"/>
    </row>
    <row r="10" spans="1:14" s="10" customFormat="1" ht="24" customHeight="1" x14ac:dyDescent="0.2">
      <c r="A10" s="17" t="s">
        <v>29</v>
      </c>
      <c r="B10" s="18" t="s">
        <v>30</v>
      </c>
      <c r="C10" s="17" t="s">
        <v>31</v>
      </c>
      <c r="D10" s="17" t="s">
        <v>32</v>
      </c>
      <c r="E10" s="19" t="s">
        <v>33</v>
      </c>
      <c r="F10" s="20">
        <v>1</v>
      </c>
      <c r="G10" s="21"/>
      <c r="H10" s="21"/>
      <c r="I10" s="21"/>
      <c r="J10" s="21"/>
      <c r="K10" s="21">
        <f t="shared" si="0"/>
        <v>0</v>
      </c>
      <c r="L10" s="21">
        <f t="shared" si="1"/>
        <v>0</v>
      </c>
      <c r="M10" s="21">
        <f t="shared" ref="M10:M20" si="2">IF($E10&lt;&gt;"",TRUNC(SUM(K10:L10),2),"")</f>
        <v>0</v>
      </c>
      <c r="N10" s="22"/>
    </row>
    <row r="11" spans="1:14" s="10" customFormat="1" ht="39" customHeight="1" x14ac:dyDescent="0.2">
      <c r="A11" s="17" t="s">
        <v>34</v>
      </c>
      <c r="B11" s="18" t="s">
        <v>35</v>
      </c>
      <c r="C11" s="17" t="s">
        <v>36</v>
      </c>
      <c r="D11" s="17" t="s">
        <v>37</v>
      </c>
      <c r="E11" s="19" t="s">
        <v>38</v>
      </c>
      <c r="F11" s="20">
        <v>2</v>
      </c>
      <c r="G11" s="21"/>
      <c r="H11" s="21"/>
      <c r="I11" s="21"/>
      <c r="J11" s="21"/>
      <c r="K11" s="21">
        <f t="shared" si="0"/>
        <v>0</v>
      </c>
      <c r="L11" s="21">
        <f t="shared" si="1"/>
        <v>0</v>
      </c>
      <c r="M11" s="21">
        <f t="shared" si="2"/>
        <v>0</v>
      </c>
      <c r="N11" s="22"/>
    </row>
    <row r="12" spans="1:14" s="10" customFormat="1" ht="26.1" customHeight="1" x14ac:dyDescent="0.2">
      <c r="A12" s="17" t="s">
        <v>39</v>
      </c>
      <c r="B12" s="18" t="s">
        <v>40</v>
      </c>
      <c r="C12" s="17" t="s">
        <v>36</v>
      </c>
      <c r="D12" s="17" t="s">
        <v>41</v>
      </c>
      <c r="E12" s="19" t="s">
        <v>38</v>
      </c>
      <c r="F12" s="20">
        <v>2</v>
      </c>
      <c r="G12" s="21"/>
      <c r="H12" s="21"/>
      <c r="I12" s="21"/>
      <c r="J12" s="21"/>
      <c r="K12" s="21">
        <f t="shared" si="0"/>
        <v>0</v>
      </c>
      <c r="L12" s="21">
        <f t="shared" si="1"/>
        <v>0</v>
      </c>
      <c r="M12" s="21">
        <f t="shared" si="2"/>
        <v>0</v>
      </c>
      <c r="N12" s="22"/>
    </row>
    <row r="13" spans="1:14" s="10" customFormat="1" ht="39" customHeight="1" x14ac:dyDescent="0.2">
      <c r="A13" s="17" t="s">
        <v>42</v>
      </c>
      <c r="B13" s="18" t="s">
        <v>43</v>
      </c>
      <c r="C13" s="17" t="s">
        <v>21</v>
      </c>
      <c r="D13" s="17" t="s">
        <v>44</v>
      </c>
      <c r="E13" s="19" t="s">
        <v>45</v>
      </c>
      <c r="F13" s="20">
        <v>451.36</v>
      </c>
      <c r="G13" s="21"/>
      <c r="H13" s="21"/>
      <c r="I13" s="21"/>
      <c r="J13" s="21"/>
      <c r="K13" s="21">
        <f t="shared" si="0"/>
        <v>0</v>
      </c>
      <c r="L13" s="21">
        <f t="shared" si="1"/>
        <v>0</v>
      </c>
      <c r="M13" s="21">
        <f t="shared" si="2"/>
        <v>0</v>
      </c>
      <c r="N13" s="22"/>
    </row>
    <row r="14" spans="1:14" s="10" customFormat="1" ht="26.1" customHeight="1" x14ac:dyDescent="0.2">
      <c r="A14" s="17" t="s">
        <v>46</v>
      </c>
      <c r="B14" s="18" t="s">
        <v>47</v>
      </c>
      <c r="C14" s="17" t="s">
        <v>36</v>
      </c>
      <c r="D14" s="17" t="s">
        <v>48</v>
      </c>
      <c r="E14" s="19" t="s">
        <v>49</v>
      </c>
      <c r="F14" s="20">
        <v>708.8</v>
      </c>
      <c r="G14" s="21"/>
      <c r="H14" s="21"/>
      <c r="I14" s="21"/>
      <c r="J14" s="21"/>
      <c r="K14" s="21">
        <f t="shared" si="0"/>
        <v>0</v>
      </c>
      <c r="L14" s="21">
        <f t="shared" si="1"/>
        <v>0</v>
      </c>
      <c r="M14" s="21">
        <f t="shared" si="2"/>
        <v>0</v>
      </c>
      <c r="N14" s="22"/>
    </row>
    <row r="15" spans="1:14" s="10" customFormat="1" ht="24" customHeight="1" x14ac:dyDescent="0.2">
      <c r="A15" s="17" t="s">
        <v>50</v>
      </c>
      <c r="B15" s="18" t="s">
        <v>51</v>
      </c>
      <c r="C15" s="17" t="s">
        <v>31</v>
      </c>
      <c r="D15" s="17" t="s">
        <v>52</v>
      </c>
      <c r="E15" s="19" t="s">
        <v>53</v>
      </c>
      <c r="F15" s="20">
        <v>215.14</v>
      </c>
      <c r="G15" s="21"/>
      <c r="H15" s="21"/>
      <c r="I15" s="21"/>
      <c r="J15" s="21"/>
      <c r="K15" s="21">
        <f t="shared" si="0"/>
        <v>0</v>
      </c>
      <c r="L15" s="21">
        <f t="shared" si="1"/>
        <v>0</v>
      </c>
      <c r="M15" s="21">
        <f t="shared" si="2"/>
        <v>0</v>
      </c>
      <c r="N15" s="22"/>
    </row>
    <row r="16" spans="1:14" s="10" customFormat="1" ht="26.1" customHeight="1" x14ac:dyDescent="0.2">
      <c r="A16" s="17" t="s">
        <v>54</v>
      </c>
      <c r="B16" s="18" t="s">
        <v>55</v>
      </c>
      <c r="C16" s="17" t="s">
        <v>31</v>
      </c>
      <c r="D16" s="17" t="s">
        <v>56</v>
      </c>
      <c r="E16" s="19" t="s">
        <v>53</v>
      </c>
      <c r="F16" s="20">
        <v>8.9</v>
      </c>
      <c r="G16" s="21"/>
      <c r="H16" s="21"/>
      <c r="I16" s="21"/>
      <c r="J16" s="21"/>
      <c r="K16" s="21">
        <f t="shared" si="0"/>
        <v>0</v>
      </c>
      <c r="L16" s="21">
        <f t="shared" si="1"/>
        <v>0</v>
      </c>
      <c r="M16" s="21">
        <f t="shared" si="2"/>
        <v>0</v>
      </c>
      <c r="N16" s="22"/>
    </row>
    <row r="17" spans="1:14" s="10" customFormat="1" ht="24" customHeight="1" x14ac:dyDescent="0.2">
      <c r="A17" s="17" t="s">
        <v>57</v>
      </c>
      <c r="B17" s="18" t="s">
        <v>58</v>
      </c>
      <c r="C17" s="17" t="s">
        <v>31</v>
      </c>
      <c r="D17" s="17" t="s">
        <v>59</v>
      </c>
      <c r="E17" s="19" t="s">
        <v>60</v>
      </c>
      <c r="F17" s="20">
        <v>3.25</v>
      </c>
      <c r="G17" s="21"/>
      <c r="H17" s="21"/>
      <c r="I17" s="21"/>
      <c r="J17" s="21"/>
      <c r="K17" s="21">
        <f t="shared" si="0"/>
        <v>0</v>
      </c>
      <c r="L17" s="21">
        <f t="shared" si="1"/>
        <v>0</v>
      </c>
      <c r="M17" s="21">
        <f t="shared" si="2"/>
        <v>0</v>
      </c>
      <c r="N17" s="22"/>
    </row>
    <row r="18" spans="1:14" s="10" customFormat="1" ht="24" customHeight="1" x14ac:dyDescent="0.2">
      <c r="A18" s="17" t="s">
        <v>61</v>
      </c>
      <c r="B18" s="18" t="s">
        <v>62</v>
      </c>
      <c r="C18" s="17" t="s">
        <v>31</v>
      </c>
      <c r="D18" s="17" t="s">
        <v>63</v>
      </c>
      <c r="E18" s="19" t="s">
        <v>49</v>
      </c>
      <c r="F18" s="20">
        <v>100.16</v>
      </c>
      <c r="G18" s="21"/>
      <c r="H18" s="21"/>
      <c r="I18" s="21"/>
      <c r="J18" s="21"/>
      <c r="K18" s="21">
        <f t="shared" si="0"/>
        <v>0</v>
      </c>
      <c r="L18" s="21">
        <f t="shared" si="1"/>
        <v>0</v>
      </c>
      <c r="M18" s="21">
        <f t="shared" si="2"/>
        <v>0</v>
      </c>
      <c r="N18" s="22"/>
    </row>
    <row r="19" spans="1:14" s="10" customFormat="1" ht="26.1" customHeight="1" x14ac:dyDescent="0.2">
      <c r="A19" s="17" t="s">
        <v>64</v>
      </c>
      <c r="B19" s="18" t="s">
        <v>65</v>
      </c>
      <c r="C19" s="17" t="s">
        <v>21</v>
      </c>
      <c r="D19" s="17" t="s">
        <v>66</v>
      </c>
      <c r="E19" s="19" t="s">
        <v>53</v>
      </c>
      <c r="F19" s="20">
        <v>40.200000000000003</v>
      </c>
      <c r="G19" s="21"/>
      <c r="H19" s="21"/>
      <c r="I19" s="21"/>
      <c r="J19" s="21"/>
      <c r="K19" s="21">
        <f t="shared" si="0"/>
        <v>0</v>
      </c>
      <c r="L19" s="21">
        <f t="shared" si="1"/>
        <v>0</v>
      </c>
      <c r="M19" s="21">
        <f t="shared" si="2"/>
        <v>0</v>
      </c>
      <c r="N19" s="22"/>
    </row>
    <row r="20" spans="1:14" s="10" customFormat="1" ht="26.1" customHeight="1" x14ac:dyDescent="0.2">
      <c r="A20" s="17" t="s">
        <v>322</v>
      </c>
      <c r="B20" s="18" t="s">
        <v>67</v>
      </c>
      <c r="C20" s="17" t="s">
        <v>21</v>
      </c>
      <c r="D20" s="17" t="s">
        <v>68</v>
      </c>
      <c r="E20" s="19" t="s">
        <v>60</v>
      </c>
      <c r="F20" s="20">
        <v>0.88</v>
      </c>
      <c r="G20" s="21"/>
      <c r="H20" s="21"/>
      <c r="I20" s="21"/>
      <c r="J20" s="21"/>
      <c r="K20" s="21">
        <f t="shared" si="0"/>
        <v>0</v>
      </c>
      <c r="L20" s="21">
        <f t="shared" si="1"/>
        <v>0</v>
      </c>
      <c r="M20" s="21">
        <f t="shared" si="2"/>
        <v>0</v>
      </c>
      <c r="N20" s="22"/>
    </row>
    <row r="21" spans="1:14" ht="24" customHeight="1" x14ac:dyDescent="0.2">
      <c r="A21" s="13" t="s">
        <v>69</v>
      </c>
      <c r="B21" s="13"/>
      <c r="C21" s="13"/>
      <c r="D21" s="13" t="s">
        <v>70</v>
      </c>
      <c r="E21" s="13"/>
      <c r="F21" s="14"/>
      <c r="G21" s="13"/>
      <c r="H21" s="13"/>
      <c r="I21" s="13"/>
      <c r="J21" s="13"/>
      <c r="K21" s="13" t="str">
        <f t="shared" ref="K21" si="3">IF($E21&lt;&gt;"",TRUNC($F21*H21,2),"")</f>
        <v/>
      </c>
      <c r="L21" s="13" t="str">
        <f t="shared" ref="L21" si="4">IF($E21&lt;&gt;"",TRUNC($F21*I21,2),"")</f>
        <v/>
      </c>
      <c r="M21" s="15">
        <f>SUM(M22:M26)</f>
        <v>0</v>
      </c>
      <c r="N21" s="16"/>
    </row>
    <row r="22" spans="1:14" s="10" customFormat="1" ht="39" customHeight="1" x14ac:dyDescent="0.2">
      <c r="A22" s="17" t="s">
        <v>71</v>
      </c>
      <c r="B22" s="18" t="s">
        <v>72</v>
      </c>
      <c r="C22" s="17" t="s">
        <v>21</v>
      </c>
      <c r="D22" s="17" t="s">
        <v>73</v>
      </c>
      <c r="E22" s="19" t="s">
        <v>60</v>
      </c>
      <c r="F22" s="20">
        <v>4.6399999999999997</v>
      </c>
      <c r="G22" s="21"/>
      <c r="H22" s="21"/>
      <c r="I22" s="21"/>
      <c r="J22" s="21"/>
      <c r="K22" s="21">
        <f t="shared" si="0"/>
        <v>0</v>
      </c>
      <c r="L22" s="21">
        <f t="shared" si="1"/>
        <v>0</v>
      </c>
      <c r="M22" s="21">
        <f t="shared" ref="M22:M26" si="5">IF($E22&lt;&gt;"",TRUNC(SUM(K22:L22),2),"")</f>
        <v>0</v>
      </c>
      <c r="N22" s="22"/>
    </row>
    <row r="23" spans="1:14" s="10" customFormat="1" ht="39" customHeight="1" x14ac:dyDescent="0.2">
      <c r="A23" s="17" t="s">
        <v>74</v>
      </c>
      <c r="B23" s="18" t="s">
        <v>75</v>
      </c>
      <c r="C23" s="17" t="s">
        <v>21</v>
      </c>
      <c r="D23" s="17" t="s">
        <v>76</v>
      </c>
      <c r="E23" s="19" t="s">
        <v>53</v>
      </c>
      <c r="F23" s="20">
        <v>25.75</v>
      </c>
      <c r="G23" s="21"/>
      <c r="H23" s="21"/>
      <c r="I23" s="21"/>
      <c r="J23" s="21"/>
      <c r="K23" s="21">
        <f t="shared" si="0"/>
        <v>0</v>
      </c>
      <c r="L23" s="21">
        <f t="shared" si="1"/>
        <v>0</v>
      </c>
      <c r="M23" s="21">
        <f t="shared" si="5"/>
        <v>0</v>
      </c>
      <c r="N23" s="22"/>
    </row>
    <row r="24" spans="1:14" s="10" customFormat="1" ht="26.1" customHeight="1" x14ac:dyDescent="0.2">
      <c r="A24" s="17" t="s">
        <v>77</v>
      </c>
      <c r="B24" s="18" t="s">
        <v>78</v>
      </c>
      <c r="C24" s="17" t="s">
        <v>21</v>
      </c>
      <c r="D24" s="17" t="s">
        <v>79</v>
      </c>
      <c r="E24" s="19" t="s">
        <v>60</v>
      </c>
      <c r="F24" s="20">
        <v>12.62</v>
      </c>
      <c r="G24" s="21"/>
      <c r="H24" s="21"/>
      <c r="I24" s="21"/>
      <c r="J24" s="21"/>
      <c r="K24" s="21">
        <f t="shared" si="0"/>
        <v>0</v>
      </c>
      <c r="L24" s="21">
        <f t="shared" si="1"/>
        <v>0</v>
      </c>
      <c r="M24" s="21">
        <f t="shared" si="5"/>
        <v>0</v>
      </c>
      <c r="N24" s="22"/>
    </row>
    <row r="25" spans="1:14" s="10" customFormat="1" ht="39" customHeight="1" x14ac:dyDescent="0.2">
      <c r="A25" s="17" t="s">
        <v>80</v>
      </c>
      <c r="B25" s="18" t="s">
        <v>81</v>
      </c>
      <c r="C25" s="17" t="s">
        <v>21</v>
      </c>
      <c r="D25" s="17" t="s">
        <v>82</v>
      </c>
      <c r="E25" s="19" t="s">
        <v>45</v>
      </c>
      <c r="F25" s="20">
        <v>192</v>
      </c>
      <c r="G25" s="21"/>
      <c r="H25" s="21"/>
      <c r="I25" s="21"/>
      <c r="J25" s="21"/>
      <c r="K25" s="21">
        <f t="shared" si="0"/>
        <v>0</v>
      </c>
      <c r="L25" s="21">
        <f t="shared" si="1"/>
        <v>0</v>
      </c>
      <c r="M25" s="21">
        <f t="shared" si="5"/>
        <v>0</v>
      </c>
      <c r="N25" s="22"/>
    </row>
    <row r="26" spans="1:14" s="10" customFormat="1" ht="39" customHeight="1" x14ac:dyDescent="0.2">
      <c r="A26" s="17" t="s">
        <v>83</v>
      </c>
      <c r="B26" s="18" t="s">
        <v>84</v>
      </c>
      <c r="C26" s="17" t="s">
        <v>31</v>
      </c>
      <c r="D26" s="17" t="s">
        <v>85</v>
      </c>
      <c r="E26" s="19" t="s">
        <v>60</v>
      </c>
      <c r="F26" s="20">
        <v>4.6399999999999997</v>
      </c>
      <c r="G26" s="21"/>
      <c r="H26" s="21"/>
      <c r="I26" s="21"/>
      <c r="J26" s="21"/>
      <c r="K26" s="21">
        <f t="shared" si="0"/>
        <v>0</v>
      </c>
      <c r="L26" s="21">
        <f t="shared" si="1"/>
        <v>0</v>
      </c>
      <c r="M26" s="21">
        <f t="shared" si="5"/>
        <v>0</v>
      </c>
      <c r="N26" s="22"/>
    </row>
    <row r="27" spans="1:14" ht="24" customHeight="1" x14ac:dyDescent="0.2">
      <c r="A27" s="13" t="s">
        <v>86</v>
      </c>
      <c r="B27" s="13"/>
      <c r="C27" s="13"/>
      <c r="D27" s="13" t="s">
        <v>87</v>
      </c>
      <c r="E27" s="13"/>
      <c r="F27" s="14"/>
      <c r="G27" s="13"/>
      <c r="H27" s="13"/>
      <c r="I27" s="13"/>
      <c r="J27" s="13"/>
      <c r="K27" s="13" t="str">
        <f t="shared" ref="K27" si="6">IF($E27&lt;&gt;"",TRUNC($F27*H27,2),"")</f>
        <v/>
      </c>
      <c r="L27" s="13" t="str">
        <f t="shared" ref="L27" si="7">IF($E27&lt;&gt;"",TRUNC($F27*I27,2),"")</f>
        <v/>
      </c>
      <c r="M27" s="15">
        <f>SUM(M28:M29)</f>
        <v>0</v>
      </c>
      <c r="N27" s="16"/>
    </row>
    <row r="28" spans="1:14" s="10" customFormat="1" ht="39" customHeight="1" x14ac:dyDescent="0.2">
      <c r="A28" s="17" t="s">
        <v>88</v>
      </c>
      <c r="B28" s="18" t="s">
        <v>89</v>
      </c>
      <c r="C28" s="17" t="s">
        <v>21</v>
      </c>
      <c r="D28" s="17" t="s">
        <v>90</v>
      </c>
      <c r="E28" s="19" t="s">
        <v>53</v>
      </c>
      <c r="F28" s="20">
        <v>114.61</v>
      </c>
      <c r="G28" s="21"/>
      <c r="H28" s="21"/>
      <c r="I28" s="21"/>
      <c r="J28" s="21"/>
      <c r="K28" s="21">
        <f t="shared" si="0"/>
        <v>0</v>
      </c>
      <c r="L28" s="21">
        <f t="shared" si="1"/>
        <v>0</v>
      </c>
      <c r="M28" s="21">
        <f t="shared" ref="M28:M29" si="8">IF($E28&lt;&gt;"",TRUNC(SUM(K28:L28),2),"")</f>
        <v>0</v>
      </c>
      <c r="N28" s="22"/>
    </row>
    <row r="29" spans="1:14" s="10" customFormat="1" ht="65.099999999999994" customHeight="1" x14ac:dyDescent="0.2">
      <c r="A29" s="17" t="s">
        <v>91</v>
      </c>
      <c r="B29" s="18" t="s">
        <v>92</v>
      </c>
      <c r="C29" s="17" t="s">
        <v>21</v>
      </c>
      <c r="D29" s="17" t="s">
        <v>93</v>
      </c>
      <c r="E29" s="19" t="s">
        <v>53</v>
      </c>
      <c r="F29" s="20">
        <v>114.61</v>
      </c>
      <c r="G29" s="21"/>
      <c r="H29" s="21"/>
      <c r="I29" s="21"/>
      <c r="J29" s="21"/>
      <c r="K29" s="21">
        <f t="shared" si="0"/>
        <v>0</v>
      </c>
      <c r="L29" s="21">
        <f t="shared" si="1"/>
        <v>0</v>
      </c>
      <c r="M29" s="21">
        <f t="shared" si="8"/>
        <v>0</v>
      </c>
      <c r="N29" s="22"/>
    </row>
    <row r="30" spans="1:14" ht="24" customHeight="1" x14ac:dyDescent="0.2">
      <c r="A30" s="13" t="s">
        <v>94</v>
      </c>
      <c r="B30" s="13"/>
      <c r="C30" s="13"/>
      <c r="D30" s="13" t="s">
        <v>95</v>
      </c>
      <c r="E30" s="13"/>
      <c r="F30" s="14"/>
      <c r="G30" s="13"/>
      <c r="H30" s="13"/>
      <c r="I30" s="13"/>
      <c r="J30" s="13"/>
      <c r="K30" s="13" t="str">
        <f t="shared" ref="K30" si="9">IF($E30&lt;&gt;"",TRUNC($F30*H30,2),"")</f>
        <v/>
      </c>
      <c r="L30" s="13" t="str">
        <f t="shared" ref="L30" si="10">IF($E30&lt;&gt;"",TRUNC($F30*I30,2),"")</f>
        <v/>
      </c>
      <c r="M30" s="15">
        <f>SUM(M31:M33)</f>
        <v>0</v>
      </c>
      <c r="N30" s="16"/>
    </row>
    <row r="31" spans="1:14" s="10" customFormat="1" ht="26.1" customHeight="1" x14ac:dyDescent="0.2">
      <c r="A31" s="17" t="s">
        <v>96</v>
      </c>
      <c r="B31" s="18" t="s">
        <v>97</v>
      </c>
      <c r="C31" s="17" t="s">
        <v>21</v>
      </c>
      <c r="D31" s="17" t="s">
        <v>98</v>
      </c>
      <c r="E31" s="19" t="s">
        <v>53</v>
      </c>
      <c r="F31" s="20">
        <v>114.61</v>
      </c>
      <c r="G31" s="21"/>
      <c r="H31" s="21"/>
      <c r="I31" s="21"/>
      <c r="J31" s="21"/>
      <c r="K31" s="21">
        <f t="shared" si="0"/>
        <v>0</v>
      </c>
      <c r="L31" s="21">
        <f t="shared" si="1"/>
        <v>0</v>
      </c>
      <c r="M31" s="21">
        <f t="shared" ref="M31:M33" si="11">IF($E31&lt;&gt;"",TRUNC(SUM(K31:L31),2),"")</f>
        <v>0</v>
      </c>
      <c r="N31" s="22"/>
    </row>
    <row r="32" spans="1:14" s="10" customFormat="1" ht="26.1" customHeight="1" x14ac:dyDescent="0.2">
      <c r="A32" s="17" t="s">
        <v>99</v>
      </c>
      <c r="B32" s="18" t="s">
        <v>100</v>
      </c>
      <c r="C32" s="17" t="s">
        <v>21</v>
      </c>
      <c r="D32" s="17" t="s">
        <v>101</v>
      </c>
      <c r="E32" s="19" t="s">
        <v>53</v>
      </c>
      <c r="F32" s="20">
        <v>114.61</v>
      </c>
      <c r="G32" s="21"/>
      <c r="H32" s="21"/>
      <c r="I32" s="21"/>
      <c r="J32" s="21"/>
      <c r="K32" s="21">
        <f t="shared" si="0"/>
        <v>0</v>
      </c>
      <c r="L32" s="21">
        <f t="shared" si="1"/>
        <v>0</v>
      </c>
      <c r="M32" s="21">
        <f t="shared" si="11"/>
        <v>0</v>
      </c>
      <c r="N32" s="22"/>
    </row>
    <row r="33" spans="1:14" s="10" customFormat="1" ht="26.1" customHeight="1" x14ac:dyDescent="0.2">
      <c r="A33" s="17" t="s">
        <v>102</v>
      </c>
      <c r="B33" s="18" t="s">
        <v>103</v>
      </c>
      <c r="C33" s="17" t="s">
        <v>21</v>
      </c>
      <c r="D33" s="17" t="s">
        <v>104</v>
      </c>
      <c r="E33" s="19" t="s">
        <v>45</v>
      </c>
      <c r="F33" s="20">
        <v>174.74</v>
      </c>
      <c r="G33" s="21"/>
      <c r="H33" s="21"/>
      <c r="I33" s="21"/>
      <c r="J33" s="21"/>
      <c r="K33" s="21">
        <f t="shared" si="0"/>
        <v>0</v>
      </c>
      <c r="L33" s="21">
        <f t="shared" si="1"/>
        <v>0</v>
      </c>
      <c r="M33" s="21">
        <f t="shared" si="11"/>
        <v>0</v>
      </c>
      <c r="N33" s="22"/>
    </row>
    <row r="34" spans="1:14" ht="24" customHeight="1" x14ac:dyDescent="0.2">
      <c r="A34" s="13" t="s">
        <v>105</v>
      </c>
      <c r="B34" s="13"/>
      <c r="C34" s="13"/>
      <c r="D34" s="13" t="s">
        <v>106</v>
      </c>
      <c r="E34" s="13"/>
      <c r="F34" s="14"/>
      <c r="G34" s="13"/>
      <c r="H34" s="13"/>
      <c r="I34" s="13"/>
      <c r="J34" s="13"/>
      <c r="K34" s="13" t="str">
        <f t="shared" ref="K34" si="12">IF($E34&lt;&gt;"",TRUNC($F34*H34,2),"")</f>
        <v/>
      </c>
      <c r="L34" s="13" t="str">
        <f t="shared" ref="L34" si="13">IF($E34&lt;&gt;"",TRUNC($F34*I34,2),"")</f>
        <v/>
      </c>
      <c r="M34" s="15">
        <f>SUM(M35)</f>
        <v>0</v>
      </c>
      <c r="N34" s="16"/>
    </row>
    <row r="35" spans="1:14" s="10" customFormat="1" ht="39" customHeight="1" x14ac:dyDescent="0.2">
      <c r="A35" s="17" t="s">
        <v>107</v>
      </c>
      <c r="B35" s="18" t="s">
        <v>108</v>
      </c>
      <c r="C35" s="17" t="s">
        <v>31</v>
      </c>
      <c r="D35" s="17" t="s">
        <v>109</v>
      </c>
      <c r="E35" s="19" t="s">
        <v>53</v>
      </c>
      <c r="F35" s="20">
        <v>916.26</v>
      </c>
      <c r="G35" s="21"/>
      <c r="H35" s="21"/>
      <c r="I35" s="21"/>
      <c r="J35" s="21"/>
      <c r="K35" s="21">
        <f t="shared" si="0"/>
        <v>0</v>
      </c>
      <c r="L35" s="21">
        <f t="shared" si="1"/>
        <v>0</v>
      </c>
      <c r="M35" s="21">
        <f>IF($E35&lt;&gt;"",TRUNC(SUM(K35:L35),2),"")</f>
        <v>0</v>
      </c>
      <c r="N35" s="22"/>
    </row>
    <row r="36" spans="1:14" ht="24" customHeight="1" x14ac:dyDescent="0.2">
      <c r="A36" s="13" t="s">
        <v>110</v>
      </c>
      <c r="B36" s="13"/>
      <c r="C36" s="13"/>
      <c r="D36" s="13" t="s">
        <v>111</v>
      </c>
      <c r="E36" s="13"/>
      <c r="F36" s="14"/>
      <c r="G36" s="13"/>
      <c r="H36" s="13"/>
      <c r="I36" s="13"/>
      <c r="J36" s="13"/>
      <c r="K36" s="13" t="str">
        <f t="shared" ref="K36" si="14">IF($E36&lt;&gt;"",TRUNC($F36*H36,2),"")</f>
        <v/>
      </c>
      <c r="L36" s="13" t="str">
        <f t="shared" ref="L36" si="15">IF($E36&lt;&gt;"",TRUNC($F36*I36,2),"")</f>
        <v/>
      </c>
      <c r="M36" s="15">
        <f>SUM(M37:M39)</f>
        <v>0</v>
      </c>
      <c r="N36" s="16"/>
    </row>
    <row r="37" spans="1:14" s="10" customFormat="1" ht="26.1" customHeight="1" x14ac:dyDescent="0.2">
      <c r="A37" s="17" t="s">
        <v>112</v>
      </c>
      <c r="B37" s="18" t="s">
        <v>113</v>
      </c>
      <c r="C37" s="17" t="s">
        <v>31</v>
      </c>
      <c r="D37" s="17" t="s">
        <v>114</v>
      </c>
      <c r="E37" s="19" t="s">
        <v>53</v>
      </c>
      <c r="F37" s="20">
        <v>4.0599999999999996</v>
      </c>
      <c r="G37" s="21"/>
      <c r="H37" s="21"/>
      <c r="I37" s="21"/>
      <c r="J37" s="21"/>
      <c r="K37" s="21">
        <f t="shared" si="0"/>
        <v>0</v>
      </c>
      <c r="L37" s="21">
        <f t="shared" si="1"/>
        <v>0</v>
      </c>
      <c r="M37" s="21">
        <f t="shared" ref="M37:M39" si="16">IF($E37&lt;&gt;"",TRUNC(SUM(K37:L37),2),"")</f>
        <v>0</v>
      </c>
      <c r="N37" s="22"/>
    </row>
    <row r="38" spans="1:14" s="10" customFormat="1" ht="26.1" customHeight="1" x14ac:dyDescent="0.2">
      <c r="A38" s="17" t="s">
        <v>115</v>
      </c>
      <c r="B38" s="18" t="s">
        <v>113</v>
      </c>
      <c r="C38" s="17" t="s">
        <v>31</v>
      </c>
      <c r="D38" s="17" t="s">
        <v>114</v>
      </c>
      <c r="E38" s="19" t="s">
        <v>53</v>
      </c>
      <c r="F38" s="20">
        <v>2.6796000000000002</v>
      </c>
      <c r="G38" s="21"/>
      <c r="H38" s="21"/>
      <c r="I38" s="21"/>
      <c r="J38" s="21"/>
      <c r="K38" s="21">
        <f t="shared" si="0"/>
        <v>0</v>
      </c>
      <c r="L38" s="21">
        <f t="shared" si="1"/>
        <v>0</v>
      </c>
      <c r="M38" s="21">
        <f t="shared" si="16"/>
        <v>0</v>
      </c>
      <c r="N38" s="22"/>
    </row>
    <row r="39" spans="1:14" s="10" customFormat="1" ht="26.1" customHeight="1" x14ac:dyDescent="0.2">
      <c r="A39" s="17" t="s">
        <v>116</v>
      </c>
      <c r="B39" s="18" t="s">
        <v>113</v>
      </c>
      <c r="C39" s="17" t="s">
        <v>31</v>
      </c>
      <c r="D39" s="17" t="s">
        <v>114</v>
      </c>
      <c r="E39" s="19" t="s">
        <v>53</v>
      </c>
      <c r="F39" s="20">
        <v>5.4809999999999999</v>
      </c>
      <c r="G39" s="21"/>
      <c r="H39" s="21"/>
      <c r="I39" s="21"/>
      <c r="J39" s="21"/>
      <c r="K39" s="21">
        <f t="shared" si="0"/>
        <v>0</v>
      </c>
      <c r="L39" s="21">
        <f t="shared" si="1"/>
        <v>0</v>
      </c>
      <c r="M39" s="21">
        <f t="shared" si="16"/>
        <v>0</v>
      </c>
      <c r="N39" s="22"/>
    </row>
    <row r="40" spans="1:14" ht="24" customHeight="1" x14ac:dyDescent="0.2">
      <c r="A40" s="13" t="s">
        <v>117</v>
      </c>
      <c r="B40" s="13"/>
      <c r="C40" s="13"/>
      <c r="D40" s="13" t="s">
        <v>118</v>
      </c>
      <c r="E40" s="13"/>
      <c r="F40" s="14"/>
      <c r="G40" s="13"/>
      <c r="H40" s="13"/>
      <c r="I40" s="13"/>
      <c r="J40" s="13"/>
      <c r="K40" s="13" t="str">
        <f t="shared" ref="K40" si="17">IF($E40&lt;&gt;"",TRUNC($F40*H40,2),"")</f>
        <v/>
      </c>
      <c r="L40" s="13" t="str">
        <f t="shared" ref="L40" si="18">IF($E40&lt;&gt;"",TRUNC($F40*I40,2),"")</f>
        <v/>
      </c>
      <c r="M40" s="15">
        <f>SUM(M41:M49)</f>
        <v>0</v>
      </c>
      <c r="N40" s="16"/>
    </row>
    <row r="41" spans="1:14" s="10" customFormat="1" ht="39" customHeight="1" x14ac:dyDescent="0.2">
      <c r="A41" s="17" t="s">
        <v>119</v>
      </c>
      <c r="B41" s="18" t="s">
        <v>120</v>
      </c>
      <c r="C41" s="17" t="s">
        <v>21</v>
      </c>
      <c r="D41" s="17" t="s">
        <v>121</v>
      </c>
      <c r="E41" s="19" t="s">
        <v>33</v>
      </c>
      <c r="F41" s="20">
        <v>3</v>
      </c>
      <c r="G41" s="21"/>
      <c r="H41" s="21"/>
      <c r="I41" s="21"/>
      <c r="J41" s="21"/>
      <c r="K41" s="21">
        <f t="shared" si="0"/>
        <v>0</v>
      </c>
      <c r="L41" s="21">
        <f t="shared" si="1"/>
        <v>0</v>
      </c>
      <c r="M41" s="21">
        <f t="shared" ref="M41:M49" si="19">IF($E41&lt;&gt;"",TRUNC(SUM(K41:L41),2),"")</f>
        <v>0</v>
      </c>
      <c r="N41" s="22"/>
    </row>
    <row r="42" spans="1:14" s="10" customFormat="1" ht="26.1" customHeight="1" x14ac:dyDescent="0.2">
      <c r="A42" s="17" t="s">
        <v>122</v>
      </c>
      <c r="B42" s="18" t="s">
        <v>123</v>
      </c>
      <c r="C42" s="17" t="s">
        <v>21</v>
      </c>
      <c r="D42" s="17" t="s">
        <v>124</v>
      </c>
      <c r="E42" s="19" t="s">
        <v>33</v>
      </c>
      <c r="F42" s="20">
        <v>1</v>
      </c>
      <c r="G42" s="21"/>
      <c r="H42" s="21"/>
      <c r="I42" s="21"/>
      <c r="J42" s="21"/>
      <c r="K42" s="21">
        <f t="shared" si="0"/>
        <v>0</v>
      </c>
      <c r="L42" s="21">
        <f t="shared" si="1"/>
        <v>0</v>
      </c>
      <c r="M42" s="21">
        <f t="shared" si="19"/>
        <v>0</v>
      </c>
      <c r="N42" s="22"/>
    </row>
    <row r="43" spans="1:14" s="10" customFormat="1" ht="39" customHeight="1" x14ac:dyDescent="0.2">
      <c r="A43" s="17" t="s">
        <v>125</v>
      </c>
      <c r="B43" s="18" t="s">
        <v>126</v>
      </c>
      <c r="C43" s="17" t="s">
        <v>21</v>
      </c>
      <c r="D43" s="17" t="s">
        <v>127</v>
      </c>
      <c r="E43" s="19" t="s">
        <v>33</v>
      </c>
      <c r="F43" s="20">
        <v>5</v>
      </c>
      <c r="G43" s="21"/>
      <c r="H43" s="21"/>
      <c r="I43" s="21"/>
      <c r="J43" s="21"/>
      <c r="K43" s="21">
        <f t="shared" si="0"/>
        <v>0</v>
      </c>
      <c r="L43" s="21">
        <f t="shared" si="1"/>
        <v>0</v>
      </c>
      <c r="M43" s="21">
        <f t="shared" si="19"/>
        <v>0</v>
      </c>
      <c r="N43" s="22"/>
    </row>
    <row r="44" spans="1:14" s="10" customFormat="1" ht="39" customHeight="1" x14ac:dyDescent="0.2">
      <c r="A44" s="17" t="s">
        <v>128</v>
      </c>
      <c r="B44" s="18" t="s">
        <v>129</v>
      </c>
      <c r="C44" s="17" t="s">
        <v>21</v>
      </c>
      <c r="D44" s="17" t="s">
        <v>130</v>
      </c>
      <c r="E44" s="19" t="s">
        <v>45</v>
      </c>
      <c r="F44" s="20">
        <v>86.9</v>
      </c>
      <c r="G44" s="21"/>
      <c r="H44" s="21"/>
      <c r="I44" s="21"/>
      <c r="J44" s="21"/>
      <c r="K44" s="21">
        <f t="shared" si="0"/>
        <v>0</v>
      </c>
      <c r="L44" s="21">
        <f t="shared" si="1"/>
        <v>0</v>
      </c>
      <c r="M44" s="21">
        <f t="shared" si="19"/>
        <v>0</v>
      </c>
      <c r="N44" s="22"/>
    </row>
    <row r="45" spans="1:14" s="10" customFormat="1" ht="39" customHeight="1" x14ac:dyDescent="0.2">
      <c r="A45" s="17" t="s">
        <v>131</v>
      </c>
      <c r="B45" s="18" t="s">
        <v>132</v>
      </c>
      <c r="C45" s="17" t="s">
        <v>21</v>
      </c>
      <c r="D45" s="17" t="s">
        <v>133</v>
      </c>
      <c r="E45" s="19" t="s">
        <v>45</v>
      </c>
      <c r="F45" s="20">
        <v>360</v>
      </c>
      <c r="G45" s="21"/>
      <c r="H45" s="21"/>
      <c r="I45" s="21"/>
      <c r="J45" s="21"/>
      <c r="K45" s="21">
        <f t="shared" si="0"/>
        <v>0</v>
      </c>
      <c r="L45" s="21">
        <f t="shared" si="1"/>
        <v>0</v>
      </c>
      <c r="M45" s="21">
        <f t="shared" si="19"/>
        <v>0</v>
      </c>
      <c r="N45" s="22"/>
    </row>
    <row r="46" spans="1:14" s="10" customFormat="1" ht="39" customHeight="1" x14ac:dyDescent="0.2">
      <c r="A46" s="17" t="s">
        <v>134</v>
      </c>
      <c r="B46" s="18" t="s">
        <v>135</v>
      </c>
      <c r="C46" s="17" t="s">
        <v>21</v>
      </c>
      <c r="D46" s="17" t="s">
        <v>136</v>
      </c>
      <c r="E46" s="19" t="s">
        <v>45</v>
      </c>
      <c r="F46" s="20">
        <v>5.8</v>
      </c>
      <c r="G46" s="21"/>
      <c r="H46" s="21"/>
      <c r="I46" s="21"/>
      <c r="J46" s="21"/>
      <c r="K46" s="21">
        <f t="shared" si="0"/>
        <v>0</v>
      </c>
      <c r="L46" s="21">
        <f t="shared" si="1"/>
        <v>0</v>
      </c>
      <c r="M46" s="21">
        <f t="shared" si="19"/>
        <v>0</v>
      </c>
      <c r="N46" s="22"/>
    </row>
    <row r="47" spans="1:14" s="10" customFormat="1" ht="39" customHeight="1" x14ac:dyDescent="0.2">
      <c r="A47" s="17" t="s">
        <v>137</v>
      </c>
      <c r="B47" s="18" t="s">
        <v>138</v>
      </c>
      <c r="C47" s="17" t="s">
        <v>21</v>
      </c>
      <c r="D47" s="17" t="s">
        <v>139</v>
      </c>
      <c r="E47" s="19" t="s">
        <v>33</v>
      </c>
      <c r="F47" s="20">
        <v>4</v>
      </c>
      <c r="G47" s="21"/>
      <c r="H47" s="21"/>
      <c r="I47" s="21"/>
      <c r="J47" s="21"/>
      <c r="K47" s="21">
        <f t="shared" si="0"/>
        <v>0</v>
      </c>
      <c r="L47" s="21">
        <f t="shared" si="1"/>
        <v>0</v>
      </c>
      <c r="M47" s="21">
        <f t="shared" si="19"/>
        <v>0</v>
      </c>
      <c r="N47" s="22"/>
    </row>
    <row r="48" spans="1:14" s="10" customFormat="1" ht="39" customHeight="1" x14ac:dyDescent="0.2">
      <c r="A48" s="17" t="s">
        <v>140</v>
      </c>
      <c r="B48" s="18">
        <v>91992</v>
      </c>
      <c r="C48" s="17" t="s">
        <v>21</v>
      </c>
      <c r="D48" s="17" t="s">
        <v>324</v>
      </c>
      <c r="E48" s="19" t="s">
        <v>33</v>
      </c>
      <c r="F48" s="20">
        <v>1</v>
      </c>
      <c r="G48" s="21"/>
      <c r="H48" s="21"/>
      <c r="I48" s="21"/>
      <c r="J48" s="21"/>
      <c r="K48" s="21">
        <f t="shared" si="0"/>
        <v>0</v>
      </c>
      <c r="L48" s="21">
        <f t="shared" si="1"/>
        <v>0</v>
      </c>
      <c r="M48" s="21">
        <f t="shared" si="19"/>
        <v>0</v>
      </c>
      <c r="N48" s="22"/>
    </row>
    <row r="49" spans="1:14" s="10" customFormat="1" ht="26.1" customHeight="1" x14ac:dyDescent="0.2">
      <c r="A49" s="17" t="s">
        <v>323</v>
      </c>
      <c r="B49" s="18" t="s">
        <v>141</v>
      </c>
      <c r="C49" s="17" t="s">
        <v>21</v>
      </c>
      <c r="D49" s="17" t="s">
        <v>142</v>
      </c>
      <c r="E49" s="19" t="s">
        <v>45</v>
      </c>
      <c r="F49" s="20">
        <v>60</v>
      </c>
      <c r="G49" s="21"/>
      <c r="H49" s="21"/>
      <c r="I49" s="21"/>
      <c r="J49" s="21"/>
      <c r="K49" s="21">
        <f t="shared" si="0"/>
        <v>0</v>
      </c>
      <c r="L49" s="21">
        <f t="shared" si="1"/>
        <v>0</v>
      </c>
      <c r="M49" s="21">
        <f t="shared" si="19"/>
        <v>0</v>
      </c>
      <c r="N49" s="22"/>
    </row>
    <row r="50" spans="1:14" ht="24" customHeight="1" x14ac:dyDescent="0.2">
      <c r="A50" s="13" t="s">
        <v>143</v>
      </c>
      <c r="B50" s="13"/>
      <c r="C50" s="13"/>
      <c r="D50" s="13" t="s">
        <v>144</v>
      </c>
      <c r="E50" s="13"/>
      <c r="F50" s="14"/>
      <c r="G50" s="13"/>
      <c r="H50" s="13"/>
      <c r="I50" s="13"/>
      <c r="J50" s="13"/>
      <c r="K50" s="13" t="str">
        <f t="shared" ref="K50" si="20">IF($E50&lt;&gt;"",TRUNC($F50*H50,2),"")</f>
        <v/>
      </c>
      <c r="L50" s="13" t="str">
        <f t="shared" ref="L50" si="21">IF($E50&lt;&gt;"",TRUNC($F50*I50,2),"")</f>
        <v/>
      </c>
      <c r="M50" s="15">
        <f>SUM(M51:M56)</f>
        <v>0</v>
      </c>
      <c r="N50" s="16"/>
    </row>
    <row r="51" spans="1:14" s="10" customFormat="1" ht="39" customHeight="1" x14ac:dyDescent="0.2">
      <c r="A51" s="17" t="s">
        <v>145</v>
      </c>
      <c r="B51" s="18" t="s">
        <v>120</v>
      </c>
      <c r="C51" s="17" t="s">
        <v>21</v>
      </c>
      <c r="D51" s="17" t="s">
        <v>121</v>
      </c>
      <c r="E51" s="19" t="s">
        <v>33</v>
      </c>
      <c r="F51" s="20">
        <v>1</v>
      </c>
      <c r="G51" s="21"/>
      <c r="H51" s="21"/>
      <c r="I51" s="21"/>
      <c r="J51" s="21"/>
      <c r="K51" s="21">
        <f t="shared" si="0"/>
        <v>0</v>
      </c>
      <c r="L51" s="21">
        <f t="shared" si="1"/>
        <v>0</v>
      </c>
      <c r="M51" s="21">
        <f t="shared" ref="M51:M56" si="22">IF($E51&lt;&gt;"",TRUNC(SUM(K51:L51),2),"")</f>
        <v>0</v>
      </c>
      <c r="N51" s="22"/>
    </row>
    <row r="52" spans="1:14" s="10" customFormat="1" ht="39" customHeight="1" x14ac:dyDescent="0.2">
      <c r="A52" s="17" t="s">
        <v>146</v>
      </c>
      <c r="B52" s="18" t="s">
        <v>147</v>
      </c>
      <c r="C52" s="17" t="s">
        <v>21</v>
      </c>
      <c r="D52" s="17" t="s">
        <v>148</v>
      </c>
      <c r="E52" s="19" t="s">
        <v>45</v>
      </c>
      <c r="F52" s="20">
        <v>120.95</v>
      </c>
      <c r="G52" s="21"/>
      <c r="H52" s="21"/>
      <c r="I52" s="21"/>
      <c r="J52" s="21"/>
      <c r="K52" s="21">
        <f t="shared" si="0"/>
        <v>0</v>
      </c>
      <c r="L52" s="21">
        <f t="shared" si="1"/>
        <v>0</v>
      </c>
      <c r="M52" s="21">
        <f t="shared" si="22"/>
        <v>0</v>
      </c>
      <c r="N52" s="22"/>
    </row>
    <row r="53" spans="1:14" s="10" customFormat="1" ht="39" customHeight="1" x14ac:dyDescent="0.2">
      <c r="A53" s="17" t="s">
        <v>149</v>
      </c>
      <c r="B53" s="18" t="s">
        <v>129</v>
      </c>
      <c r="C53" s="17" t="s">
        <v>21</v>
      </c>
      <c r="D53" s="17" t="s">
        <v>130</v>
      </c>
      <c r="E53" s="19" t="s">
        <v>45</v>
      </c>
      <c r="F53" s="20">
        <v>86.9</v>
      </c>
      <c r="G53" s="21"/>
      <c r="H53" s="21"/>
      <c r="I53" s="21"/>
      <c r="J53" s="21"/>
      <c r="K53" s="21">
        <f t="shared" si="0"/>
        <v>0</v>
      </c>
      <c r="L53" s="21">
        <f t="shared" si="1"/>
        <v>0</v>
      </c>
      <c r="M53" s="21">
        <f t="shared" si="22"/>
        <v>0</v>
      </c>
      <c r="N53" s="22"/>
    </row>
    <row r="54" spans="1:14" s="10" customFormat="1" ht="39" customHeight="1" x14ac:dyDescent="0.2">
      <c r="A54" s="17" t="s">
        <v>150</v>
      </c>
      <c r="B54" s="18" t="s">
        <v>126</v>
      </c>
      <c r="C54" s="17" t="s">
        <v>21</v>
      </c>
      <c r="D54" s="17" t="s">
        <v>127</v>
      </c>
      <c r="E54" s="19" t="s">
        <v>33</v>
      </c>
      <c r="F54" s="20">
        <v>1</v>
      </c>
      <c r="G54" s="21"/>
      <c r="H54" s="21"/>
      <c r="I54" s="21"/>
      <c r="J54" s="21"/>
      <c r="K54" s="21">
        <f t="shared" si="0"/>
        <v>0</v>
      </c>
      <c r="L54" s="21">
        <f t="shared" si="1"/>
        <v>0</v>
      </c>
      <c r="M54" s="21">
        <f t="shared" si="22"/>
        <v>0</v>
      </c>
      <c r="N54" s="22"/>
    </row>
    <row r="55" spans="1:14" s="10" customFormat="1" ht="39" customHeight="1" x14ac:dyDescent="0.2">
      <c r="A55" s="17" t="s">
        <v>151</v>
      </c>
      <c r="B55" s="18" t="s">
        <v>135</v>
      </c>
      <c r="C55" s="17" t="s">
        <v>21</v>
      </c>
      <c r="D55" s="17" t="s">
        <v>136</v>
      </c>
      <c r="E55" s="19" t="s">
        <v>45</v>
      </c>
      <c r="F55" s="20">
        <v>5.8</v>
      </c>
      <c r="G55" s="21"/>
      <c r="H55" s="21"/>
      <c r="I55" s="21"/>
      <c r="J55" s="21"/>
      <c r="K55" s="21">
        <f t="shared" si="0"/>
        <v>0</v>
      </c>
      <c r="L55" s="21">
        <f t="shared" si="1"/>
        <v>0</v>
      </c>
      <c r="M55" s="21">
        <f t="shared" si="22"/>
        <v>0</v>
      </c>
      <c r="N55" s="22"/>
    </row>
    <row r="56" spans="1:14" s="10" customFormat="1" ht="39" customHeight="1" x14ac:dyDescent="0.2">
      <c r="A56" s="17" t="s">
        <v>152</v>
      </c>
      <c r="B56" s="18" t="s">
        <v>138</v>
      </c>
      <c r="C56" s="17" t="s">
        <v>21</v>
      </c>
      <c r="D56" s="17" t="s">
        <v>139</v>
      </c>
      <c r="E56" s="19" t="s">
        <v>33</v>
      </c>
      <c r="F56" s="20">
        <v>4</v>
      </c>
      <c r="G56" s="21"/>
      <c r="H56" s="21"/>
      <c r="I56" s="21"/>
      <c r="J56" s="21"/>
      <c r="K56" s="21">
        <f t="shared" si="0"/>
        <v>0</v>
      </c>
      <c r="L56" s="21">
        <f t="shared" si="1"/>
        <v>0</v>
      </c>
      <c r="M56" s="21">
        <f t="shared" si="22"/>
        <v>0</v>
      </c>
      <c r="N56" s="22"/>
    </row>
    <row r="57" spans="1:14" ht="24" customHeight="1" x14ac:dyDescent="0.2">
      <c r="A57" s="13" t="s">
        <v>153</v>
      </c>
      <c r="B57" s="13"/>
      <c r="C57" s="13"/>
      <c r="D57" s="13" t="s">
        <v>154</v>
      </c>
      <c r="E57" s="13"/>
      <c r="F57" s="14"/>
      <c r="G57" s="13"/>
      <c r="H57" s="13"/>
      <c r="I57" s="13"/>
      <c r="J57" s="13"/>
      <c r="K57" s="13" t="str">
        <f t="shared" ref="K57" si="23">IF($E57&lt;&gt;"",TRUNC($F57*H57,2),"")</f>
        <v/>
      </c>
      <c r="L57" s="13" t="str">
        <f t="shared" ref="L57" si="24">IF($E57&lt;&gt;"",TRUNC($F57*I57,2),"")</f>
        <v/>
      </c>
      <c r="M57" s="15">
        <f>SUM(M58:M64)</f>
        <v>0</v>
      </c>
      <c r="N57" s="16"/>
    </row>
    <row r="58" spans="1:14" s="10" customFormat="1" ht="26.1" customHeight="1" x14ac:dyDescent="0.2">
      <c r="A58" s="17" t="s">
        <v>155</v>
      </c>
      <c r="B58" s="18" t="s">
        <v>55</v>
      </c>
      <c r="C58" s="17" t="s">
        <v>31</v>
      </c>
      <c r="D58" s="17" t="s">
        <v>56</v>
      </c>
      <c r="E58" s="19" t="s">
        <v>53</v>
      </c>
      <c r="F58" s="20">
        <v>92.46</v>
      </c>
      <c r="G58" s="21"/>
      <c r="H58" s="21"/>
      <c r="I58" s="21"/>
      <c r="J58" s="21"/>
      <c r="K58" s="21">
        <f t="shared" si="0"/>
        <v>0</v>
      </c>
      <c r="L58" s="21">
        <f t="shared" si="1"/>
        <v>0</v>
      </c>
      <c r="M58" s="21">
        <f t="shared" ref="M58:M64" si="25">IF($E58&lt;&gt;"",TRUNC(SUM(K58:L58),2),"")</f>
        <v>0</v>
      </c>
      <c r="N58" s="22"/>
    </row>
    <row r="59" spans="1:14" s="10" customFormat="1" ht="39" customHeight="1" x14ac:dyDescent="0.2">
      <c r="A59" s="17" t="s">
        <v>156</v>
      </c>
      <c r="B59" s="18" t="s">
        <v>81</v>
      </c>
      <c r="C59" s="17" t="s">
        <v>21</v>
      </c>
      <c r="D59" s="17" t="s">
        <v>82</v>
      </c>
      <c r="E59" s="19" t="s">
        <v>45</v>
      </c>
      <c r="F59" s="20">
        <v>12</v>
      </c>
      <c r="G59" s="21"/>
      <c r="H59" s="21"/>
      <c r="I59" s="21"/>
      <c r="J59" s="21"/>
      <c r="K59" s="21">
        <f t="shared" si="0"/>
        <v>0</v>
      </c>
      <c r="L59" s="21">
        <f t="shared" si="1"/>
        <v>0</v>
      </c>
      <c r="M59" s="21">
        <f t="shared" si="25"/>
        <v>0</v>
      </c>
      <c r="N59" s="22"/>
    </row>
    <row r="60" spans="1:14" s="10" customFormat="1" ht="51.95" customHeight="1" x14ac:dyDescent="0.2">
      <c r="A60" s="17" t="s">
        <v>157</v>
      </c>
      <c r="B60" s="18" t="s">
        <v>158</v>
      </c>
      <c r="C60" s="17" t="s">
        <v>21</v>
      </c>
      <c r="D60" s="17" t="s">
        <v>159</v>
      </c>
      <c r="E60" s="19" t="s">
        <v>53</v>
      </c>
      <c r="F60" s="20">
        <v>92.46</v>
      </c>
      <c r="G60" s="21"/>
      <c r="H60" s="21"/>
      <c r="I60" s="21"/>
      <c r="J60" s="21"/>
      <c r="K60" s="21">
        <f t="shared" si="0"/>
        <v>0</v>
      </c>
      <c r="L60" s="21">
        <f t="shared" si="1"/>
        <v>0</v>
      </c>
      <c r="M60" s="21">
        <f t="shared" si="25"/>
        <v>0</v>
      </c>
      <c r="N60" s="22"/>
    </row>
    <row r="61" spans="1:14" s="10" customFormat="1" ht="26.1" customHeight="1" x14ac:dyDescent="0.2">
      <c r="A61" s="17" t="s">
        <v>160</v>
      </c>
      <c r="B61" s="18" t="s">
        <v>161</v>
      </c>
      <c r="C61" s="17" t="s">
        <v>21</v>
      </c>
      <c r="D61" s="17" t="s">
        <v>162</v>
      </c>
      <c r="E61" s="19" t="s">
        <v>53</v>
      </c>
      <c r="F61" s="20">
        <v>92.46</v>
      </c>
      <c r="G61" s="21"/>
      <c r="H61" s="21"/>
      <c r="I61" s="21"/>
      <c r="J61" s="21"/>
      <c r="K61" s="21">
        <f t="shared" si="0"/>
        <v>0</v>
      </c>
      <c r="L61" s="21">
        <f t="shared" si="1"/>
        <v>0</v>
      </c>
      <c r="M61" s="21">
        <f t="shared" si="25"/>
        <v>0</v>
      </c>
      <c r="N61" s="22"/>
    </row>
    <row r="62" spans="1:14" s="10" customFormat="1" ht="26.1" customHeight="1" x14ac:dyDescent="0.2">
      <c r="A62" s="17" t="s">
        <v>163</v>
      </c>
      <c r="B62" s="18" t="s">
        <v>164</v>
      </c>
      <c r="C62" s="17" t="s">
        <v>36</v>
      </c>
      <c r="D62" s="17" t="s">
        <v>165</v>
      </c>
      <c r="E62" s="19" t="s">
        <v>166</v>
      </c>
      <c r="F62" s="20">
        <v>1</v>
      </c>
      <c r="G62" s="21"/>
      <c r="H62" s="21"/>
      <c r="I62" s="21"/>
      <c r="J62" s="21"/>
      <c r="K62" s="21">
        <f t="shared" si="0"/>
        <v>0</v>
      </c>
      <c r="L62" s="21">
        <f t="shared" si="1"/>
        <v>0</v>
      </c>
      <c r="M62" s="21">
        <f t="shared" si="25"/>
        <v>0</v>
      </c>
      <c r="N62" s="22"/>
    </row>
    <row r="63" spans="1:14" s="10" customFormat="1" ht="24" customHeight="1" x14ac:dyDescent="0.2">
      <c r="A63" s="17" t="s">
        <v>167</v>
      </c>
      <c r="B63" s="18" t="s">
        <v>168</v>
      </c>
      <c r="C63" s="17" t="s">
        <v>36</v>
      </c>
      <c r="D63" s="17" t="s">
        <v>169</v>
      </c>
      <c r="E63" s="19" t="s">
        <v>170</v>
      </c>
      <c r="F63" s="20">
        <v>1</v>
      </c>
      <c r="G63" s="21"/>
      <c r="H63" s="21"/>
      <c r="I63" s="21"/>
      <c r="J63" s="21"/>
      <c r="K63" s="21">
        <f t="shared" si="0"/>
        <v>0</v>
      </c>
      <c r="L63" s="21">
        <f t="shared" si="1"/>
        <v>0</v>
      </c>
      <c r="M63" s="21">
        <f t="shared" si="25"/>
        <v>0</v>
      </c>
      <c r="N63" s="22"/>
    </row>
    <row r="64" spans="1:14" s="10" customFormat="1" ht="39" customHeight="1" x14ac:dyDescent="0.2">
      <c r="A64" s="17" t="s">
        <v>171</v>
      </c>
      <c r="B64" s="18" t="s">
        <v>172</v>
      </c>
      <c r="C64" s="17" t="s">
        <v>31</v>
      </c>
      <c r="D64" s="17" t="s">
        <v>173</v>
      </c>
      <c r="E64" s="19" t="s">
        <v>166</v>
      </c>
      <c r="F64" s="20">
        <v>3</v>
      </c>
      <c r="G64" s="21"/>
      <c r="H64" s="21"/>
      <c r="I64" s="21"/>
      <c r="J64" s="21"/>
      <c r="K64" s="21">
        <f t="shared" si="0"/>
        <v>0</v>
      </c>
      <c r="L64" s="21">
        <f t="shared" si="1"/>
        <v>0</v>
      </c>
      <c r="M64" s="21">
        <f t="shared" si="25"/>
        <v>0</v>
      </c>
      <c r="N64" s="22"/>
    </row>
    <row r="65" spans="1:14" ht="24" customHeight="1" x14ac:dyDescent="0.2">
      <c r="A65" s="13" t="s">
        <v>174</v>
      </c>
      <c r="B65" s="13"/>
      <c r="C65" s="13"/>
      <c r="D65" s="13" t="s">
        <v>175</v>
      </c>
      <c r="E65" s="13"/>
      <c r="F65" s="14"/>
      <c r="G65" s="13"/>
      <c r="H65" s="13"/>
      <c r="I65" s="13"/>
      <c r="J65" s="13"/>
      <c r="K65" s="13" t="str">
        <f t="shared" ref="K65" si="26">IF($E65&lt;&gt;"",TRUNC($F65*H65,2),"")</f>
        <v/>
      </c>
      <c r="L65" s="13" t="str">
        <f t="shared" ref="L65" si="27">IF($E65&lt;&gt;"",TRUNC($F65*I65,2),"")</f>
        <v/>
      </c>
      <c r="M65" s="15">
        <f>SUM(M66)</f>
        <v>0</v>
      </c>
      <c r="N65" s="16"/>
    </row>
    <row r="66" spans="1:14" s="10" customFormat="1" ht="90.95" customHeight="1" x14ac:dyDescent="0.2">
      <c r="A66" s="17" t="s">
        <v>176</v>
      </c>
      <c r="B66" s="18" t="s">
        <v>177</v>
      </c>
      <c r="C66" s="17" t="s">
        <v>31</v>
      </c>
      <c r="D66" s="17" t="s">
        <v>178</v>
      </c>
      <c r="E66" s="19" t="s">
        <v>166</v>
      </c>
      <c r="F66" s="20">
        <v>1</v>
      </c>
      <c r="G66" s="21"/>
      <c r="H66" s="21"/>
      <c r="I66" s="21"/>
      <c r="J66" s="21"/>
      <c r="K66" s="21">
        <f t="shared" si="0"/>
        <v>0</v>
      </c>
      <c r="L66" s="21">
        <f t="shared" si="1"/>
        <v>0</v>
      </c>
      <c r="M66" s="21">
        <f>IF($E66&lt;&gt;"",TRUNC(SUM(K66:L66),2),"")</f>
        <v>0</v>
      </c>
      <c r="N66" s="22"/>
    </row>
    <row r="67" spans="1:14" ht="24" customHeight="1" x14ac:dyDescent="0.2">
      <c r="A67" s="13" t="s">
        <v>179</v>
      </c>
      <c r="B67" s="13"/>
      <c r="C67" s="13"/>
      <c r="D67" s="13" t="s">
        <v>180</v>
      </c>
      <c r="E67" s="13"/>
      <c r="F67" s="14"/>
      <c r="G67" s="13"/>
      <c r="H67" s="13"/>
      <c r="I67" s="13"/>
      <c r="J67" s="13"/>
      <c r="K67" s="13" t="str">
        <f t="shared" ref="K67" si="28">IF($E67&lt;&gt;"",TRUNC($F67*H67,2),"")</f>
        <v/>
      </c>
      <c r="L67" s="13" t="str">
        <f t="shared" ref="L67" si="29">IF($E67&lt;&gt;"",TRUNC($F67*I67,2),"")</f>
        <v/>
      </c>
      <c r="M67" s="15">
        <f>SUM(M68:M70)</f>
        <v>0</v>
      </c>
      <c r="N67" s="16"/>
    </row>
    <row r="68" spans="1:14" s="10" customFormat="1" ht="51.95" customHeight="1" x14ac:dyDescent="0.2">
      <c r="A68" s="17" t="s">
        <v>181</v>
      </c>
      <c r="B68" s="18" t="s">
        <v>182</v>
      </c>
      <c r="C68" s="17" t="s">
        <v>21</v>
      </c>
      <c r="D68" s="17" t="s">
        <v>183</v>
      </c>
      <c r="E68" s="19" t="s">
        <v>53</v>
      </c>
      <c r="F68" s="20">
        <v>17.54</v>
      </c>
      <c r="G68" s="21"/>
      <c r="H68" s="21"/>
      <c r="I68" s="21"/>
      <c r="J68" s="21"/>
      <c r="K68" s="21">
        <f t="shared" si="0"/>
        <v>0</v>
      </c>
      <c r="L68" s="21">
        <f t="shared" si="1"/>
        <v>0</v>
      </c>
      <c r="M68" s="21">
        <f t="shared" ref="M68:M70" si="30">IF($E68&lt;&gt;"",TRUNC(SUM(K68:L68),2),"")</f>
        <v>0</v>
      </c>
      <c r="N68" s="22"/>
    </row>
    <row r="69" spans="1:14" s="10" customFormat="1" ht="39" customHeight="1" x14ac:dyDescent="0.2">
      <c r="A69" s="17" t="s">
        <v>184</v>
      </c>
      <c r="B69" s="18" t="s">
        <v>185</v>
      </c>
      <c r="C69" s="17" t="s">
        <v>21</v>
      </c>
      <c r="D69" s="17" t="s">
        <v>186</v>
      </c>
      <c r="E69" s="19" t="s">
        <v>53</v>
      </c>
      <c r="F69" s="20">
        <v>3.25</v>
      </c>
      <c r="G69" s="21"/>
      <c r="H69" s="21"/>
      <c r="I69" s="21"/>
      <c r="J69" s="21"/>
      <c r="K69" s="21">
        <f t="shared" si="0"/>
        <v>0</v>
      </c>
      <c r="L69" s="21">
        <f t="shared" si="1"/>
        <v>0</v>
      </c>
      <c r="M69" s="21">
        <f t="shared" si="30"/>
        <v>0</v>
      </c>
      <c r="N69" s="22"/>
    </row>
    <row r="70" spans="1:14" s="10" customFormat="1" ht="26.1" customHeight="1" x14ac:dyDescent="0.2">
      <c r="A70" s="17" t="s">
        <v>187</v>
      </c>
      <c r="B70" s="18" t="s">
        <v>161</v>
      </c>
      <c r="C70" s="17" t="s">
        <v>21</v>
      </c>
      <c r="D70" s="17" t="s">
        <v>162</v>
      </c>
      <c r="E70" s="19" t="s">
        <v>53</v>
      </c>
      <c r="F70" s="20">
        <v>8.9</v>
      </c>
      <c r="G70" s="21"/>
      <c r="H70" s="21"/>
      <c r="I70" s="21"/>
      <c r="J70" s="21"/>
      <c r="K70" s="21">
        <f t="shared" si="0"/>
        <v>0</v>
      </c>
      <c r="L70" s="21">
        <f t="shared" si="1"/>
        <v>0</v>
      </c>
      <c r="M70" s="21">
        <f t="shared" si="30"/>
        <v>0</v>
      </c>
      <c r="N70" s="22"/>
    </row>
    <row r="71" spans="1:14" ht="24" customHeight="1" x14ac:dyDescent="0.2">
      <c r="A71" s="13" t="s">
        <v>188</v>
      </c>
      <c r="B71" s="13"/>
      <c r="C71" s="13"/>
      <c r="D71" s="13" t="s">
        <v>189</v>
      </c>
      <c r="E71" s="13"/>
      <c r="F71" s="14"/>
      <c r="G71" s="13"/>
      <c r="H71" s="13"/>
      <c r="I71" s="13"/>
      <c r="J71" s="13"/>
      <c r="K71" s="13" t="str">
        <f t="shared" ref="K71" si="31">IF($E71&lt;&gt;"",TRUNC($F71*H71,2),"")</f>
        <v/>
      </c>
      <c r="L71" s="13" t="str">
        <f t="shared" ref="L71" si="32">IF($E71&lt;&gt;"",TRUNC($F71*I71,2),"")</f>
        <v/>
      </c>
      <c r="M71" s="15">
        <f>SUM(M72)</f>
        <v>0</v>
      </c>
      <c r="N71" s="16"/>
    </row>
    <row r="72" spans="1:14" s="10" customFormat="1" ht="24" customHeight="1" x14ac:dyDescent="0.2">
      <c r="A72" s="17" t="s">
        <v>190</v>
      </c>
      <c r="B72" s="18" t="s">
        <v>191</v>
      </c>
      <c r="C72" s="17" t="s">
        <v>21</v>
      </c>
      <c r="D72" s="17" t="s">
        <v>192</v>
      </c>
      <c r="E72" s="19" t="s">
        <v>53</v>
      </c>
      <c r="F72" s="20">
        <v>103.28</v>
      </c>
      <c r="G72" s="21"/>
      <c r="H72" s="21"/>
      <c r="I72" s="21"/>
      <c r="J72" s="21"/>
      <c r="K72" s="21">
        <f t="shared" ref="K72:K76" si="33">IF($E72&lt;&gt;"",TRUNC($F72*H72,2),"")</f>
        <v>0</v>
      </c>
      <c r="L72" s="21">
        <f t="shared" si="1"/>
        <v>0</v>
      </c>
      <c r="M72" s="21">
        <f>IF($E72&lt;&gt;"",TRUNC(SUM(K72:L72),2),"")</f>
        <v>0</v>
      </c>
      <c r="N72" s="22"/>
    </row>
    <row r="73" spans="1:14" ht="24" customHeight="1" x14ac:dyDescent="0.2">
      <c r="A73" s="13" t="s">
        <v>193</v>
      </c>
      <c r="B73" s="13"/>
      <c r="C73" s="13"/>
      <c r="D73" s="13" t="s">
        <v>194</v>
      </c>
      <c r="E73" s="13"/>
      <c r="F73" s="14"/>
      <c r="G73" s="13"/>
      <c r="H73" s="13"/>
      <c r="I73" s="13"/>
      <c r="J73" s="13"/>
      <c r="K73" s="13" t="str">
        <f t="shared" si="33"/>
        <v/>
      </c>
      <c r="L73" s="13" t="str">
        <f t="shared" ref="L73" si="34">IF($E73&lt;&gt;"",TRUNC($F73*I73,2),"")</f>
        <v/>
      </c>
      <c r="M73" s="15">
        <f>SUM(M74:M76)</f>
        <v>0</v>
      </c>
      <c r="N73" s="16"/>
    </row>
    <row r="74" spans="1:14" s="10" customFormat="1" ht="26.1" customHeight="1" x14ac:dyDescent="0.2">
      <c r="A74" s="17" t="s">
        <v>195</v>
      </c>
      <c r="B74" s="18" t="s">
        <v>196</v>
      </c>
      <c r="C74" s="17" t="s">
        <v>31</v>
      </c>
      <c r="D74" s="17" t="s">
        <v>197</v>
      </c>
      <c r="E74" s="19" t="s">
        <v>60</v>
      </c>
      <c r="F74" s="20">
        <v>4.6399999999999997</v>
      </c>
      <c r="G74" s="21"/>
      <c r="H74" s="21"/>
      <c r="I74" s="21"/>
      <c r="J74" s="21"/>
      <c r="K74" s="21">
        <f t="shared" si="33"/>
        <v>0</v>
      </c>
      <c r="L74" s="21">
        <f t="shared" ref="L74:L76" si="35">IF($E74&lt;&gt;"",TRUNC($F74*I74,2),"")</f>
        <v>0</v>
      </c>
      <c r="M74" s="21">
        <f t="shared" ref="M74:M76" si="36">IF($E74&lt;&gt;"",TRUNC(SUM(K74:L74),2),"")</f>
        <v>0</v>
      </c>
      <c r="N74" s="22"/>
    </row>
    <row r="75" spans="1:14" s="10" customFormat="1" ht="24" customHeight="1" x14ac:dyDescent="0.2">
      <c r="A75" s="17" t="s">
        <v>198</v>
      </c>
      <c r="B75" s="18" t="s">
        <v>199</v>
      </c>
      <c r="C75" s="17" t="s">
        <v>31</v>
      </c>
      <c r="D75" s="17" t="s">
        <v>194</v>
      </c>
      <c r="E75" s="19" t="s">
        <v>53</v>
      </c>
      <c r="F75" s="20">
        <v>708.8</v>
      </c>
      <c r="G75" s="21"/>
      <c r="H75" s="21"/>
      <c r="I75" s="21"/>
      <c r="J75" s="21"/>
      <c r="K75" s="21">
        <f t="shared" si="33"/>
        <v>0</v>
      </c>
      <c r="L75" s="21">
        <f t="shared" si="35"/>
        <v>0</v>
      </c>
      <c r="M75" s="21">
        <f t="shared" si="36"/>
        <v>0</v>
      </c>
      <c r="N75" s="22"/>
    </row>
    <row r="76" spans="1:14" s="10" customFormat="1" ht="26.1" customHeight="1" x14ac:dyDescent="0.2">
      <c r="A76" s="17" t="s">
        <v>200</v>
      </c>
      <c r="B76" s="18" t="s">
        <v>201</v>
      </c>
      <c r="C76" s="17" t="s">
        <v>31</v>
      </c>
      <c r="D76" s="17" t="s">
        <v>202</v>
      </c>
      <c r="E76" s="19" t="s">
        <v>60</v>
      </c>
      <c r="F76" s="20">
        <v>4.6399999999999997</v>
      </c>
      <c r="G76" s="21"/>
      <c r="H76" s="21"/>
      <c r="I76" s="21"/>
      <c r="J76" s="21"/>
      <c r="K76" s="21">
        <f t="shared" si="33"/>
        <v>0</v>
      </c>
      <c r="L76" s="21">
        <f t="shared" si="35"/>
        <v>0</v>
      </c>
      <c r="M76" s="21">
        <f t="shared" si="36"/>
        <v>0</v>
      </c>
      <c r="N76" s="22"/>
    </row>
    <row r="77" spans="1:14" x14ac:dyDescent="0.2">
      <c r="A77" s="23"/>
      <c r="B77" s="23"/>
      <c r="C77" s="23"/>
      <c r="D77" s="23"/>
      <c r="E77" s="23"/>
      <c r="F77" s="24"/>
      <c r="G77" s="23"/>
      <c r="H77" s="23"/>
      <c r="I77" s="23"/>
      <c r="J77" s="23" t="s">
        <v>203</v>
      </c>
      <c r="K77" s="132">
        <f>SUM(K7:K76)</f>
        <v>0</v>
      </c>
      <c r="L77" s="132">
        <f>SUM(L7:L76)</f>
        <v>0</v>
      </c>
      <c r="M77" s="132">
        <f>SUM(K77:L77)</f>
        <v>0</v>
      </c>
      <c r="N77" s="131"/>
    </row>
    <row r="78" spans="1:14" x14ac:dyDescent="0.2">
      <c r="A78" s="3"/>
      <c r="B78" s="3"/>
      <c r="C78" s="3"/>
      <c r="D78" s="3"/>
      <c r="E78" s="3"/>
      <c r="F78" s="7"/>
      <c r="G78" s="3"/>
      <c r="H78" s="3"/>
      <c r="I78" s="3"/>
      <c r="J78" s="3"/>
      <c r="K78" s="3"/>
      <c r="L78" s="3"/>
      <c r="M78" s="3"/>
      <c r="N78" s="3"/>
    </row>
    <row r="79" spans="1:14" x14ac:dyDescent="0.2">
      <c r="A79" s="73"/>
      <c r="B79" s="73"/>
      <c r="C79" s="73"/>
      <c r="D79" s="4"/>
      <c r="E79" s="2"/>
      <c r="F79" s="6"/>
      <c r="G79" s="2"/>
      <c r="H79" s="2"/>
      <c r="I79" s="2"/>
      <c r="J79" s="66" t="s">
        <v>204</v>
      </c>
      <c r="K79" s="74"/>
      <c r="L79" s="75">
        <f>M77</f>
        <v>0</v>
      </c>
      <c r="M79" s="74"/>
      <c r="N79" s="74"/>
    </row>
    <row r="80" spans="1:14" ht="60" customHeight="1" x14ac:dyDescent="0.2">
      <c r="A80" s="5"/>
      <c r="B80" s="5"/>
      <c r="C80" s="5"/>
      <c r="D80" s="5"/>
      <c r="E80" s="5"/>
      <c r="F80" s="8"/>
      <c r="G80" s="5"/>
      <c r="H80" s="5"/>
      <c r="I80" s="5"/>
      <c r="J80" s="5"/>
      <c r="K80" s="5"/>
      <c r="L80" s="5"/>
      <c r="M80" s="5"/>
      <c r="N80" s="5"/>
    </row>
    <row r="81" spans="1:14" ht="69.95" customHeight="1" x14ac:dyDescent="0.2">
      <c r="A81" s="79" t="s">
        <v>325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</row>
  </sheetData>
  <mergeCells count="22">
    <mergeCell ref="A81:N81"/>
    <mergeCell ref="A2:D2"/>
    <mergeCell ref="A3:N3"/>
    <mergeCell ref="A4:A5"/>
    <mergeCell ref="B4:B5"/>
    <mergeCell ref="C4:C5"/>
    <mergeCell ref="D4:D5"/>
    <mergeCell ref="E4:E5"/>
    <mergeCell ref="F4:F5"/>
    <mergeCell ref="G4:G5"/>
    <mergeCell ref="A1:D1"/>
    <mergeCell ref="I1:J1"/>
    <mergeCell ref="I2:J2"/>
    <mergeCell ref="K1:N2"/>
    <mergeCell ref="A79:C79"/>
    <mergeCell ref="J79:K79"/>
    <mergeCell ref="L79:N79"/>
    <mergeCell ref="H4:J4"/>
    <mergeCell ref="K4:M4"/>
    <mergeCell ref="N4:N5"/>
    <mergeCell ref="E1:G1"/>
    <mergeCell ref="E2:G2"/>
  </mergeCells>
  <pageMargins left="0.51181102362204722" right="0.51181102362204722" top="0.98425196850393704" bottom="0.98425196850393704" header="0.51181102362204722" footer="0.51181102362204722"/>
  <pageSetup paperSize="9" scale="67" fitToHeight="0" orientation="landscape" horizontalDpi="4294967293" verticalDpi="4294967293" r:id="rId1"/>
  <headerFooter>
    <oddFooter>&amp;L 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C21C8-57CE-4D9A-B737-C65FDF9FF867}">
  <sheetPr>
    <pageSetUpPr fitToPage="1"/>
  </sheetPr>
  <dimension ref="A1:J113"/>
  <sheetViews>
    <sheetView view="pageBreakPreview" zoomScaleNormal="100" zoomScaleSheetLayoutView="100" workbookViewId="0">
      <selection activeCell="A3" sqref="A3:J3"/>
    </sheetView>
  </sheetViews>
  <sheetFormatPr defaultRowHeight="14.25" x14ac:dyDescent="0.2"/>
  <cols>
    <col min="1" max="1" width="10" bestFit="1" customWidth="1"/>
    <col min="2" max="2" width="12" bestFit="1" customWidth="1"/>
    <col min="3" max="3" width="10" bestFit="1" customWidth="1"/>
    <col min="4" max="4" width="60" bestFit="1" customWidth="1"/>
    <col min="5" max="5" width="15" bestFit="1" customWidth="1"/>
    <col min="6" max="9" width="12" bestFit="1" customWidth="1"/>
    <col min="10" max="10" width="14" bestFit="1" customWidth="1"/>
  </cols>
  <sheetData>
    <row r="1" spans="1:10" ht="15" x14ac:dyDescent="0.2">
      <c r="A1" s="25"/>
      <c r="B1" s="25"/>
      <c r="C1" s="86" t="s">
        <v>205</v>
      </c>
      <c r="D1" s="86"/>
      <c r="E1" s="86" t="s">
        <v>1</v>
      </c>
      <c r="F1" s="86"/>
      <c r="G1" s="86" t="s">
        <v>2</v>
      </c>
      <c r="H1" s="86"/>
      <c r="I1" s="86"/>
      <c r="J1" s="86"/>
    </row>
    <row r="2" spans="1:10" ht="63" customHeight="1" x14ac:dyDescent="0.2">
      <c r="A2" s="26"/>
      <c r="B2" s="26"/>
      <c r="C2" s="87" t="s">
        <v>3</v>
      </c>
      <c r="D2" s="87"/>
      <c r="E2" s="87" t="s">
        <v>331</v>
      </c>
      <c r="F2" s="87"/>
      <c r="G2" s="87"/>
      <c r="H2" s="87"/>
      <c r="I2" s="87"/>
      <c r="J2" s="87"/>
    </row>
    <row r="3" spans="1:10" ht="15" x14ac:dyDescent="0.25">
      <c r="A3" s="84" t="s">
        <v>205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ht="15.75" thickBot="1" x14ac:dyDescent="0.3">
      <c r="A4" s="84" t="s">
        <v>206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5" thickTop="1" x14ac:dyDescent="0.2">
      <c r="A5" s="48"/>
      <c r="B5" s="48"/>
      <c r="C5" s="48"/>
      <c r="D5" s="48"/>
      <c r="E5" s="48"/>
      <c r="F5" s="48"/>
      <c r="G5" s="48"/>
      <c r="H5" s="48"/>
      <c r="I5" s="48"/>
      <c r="J5" s="48"/>
    </row>
    <row r="6" spans="1:10" ht="15" x14ac:dyDescent="0.2">
      <c r="A6" s="28" t="s">
        <v>29</v>
      </c>
      <c r="B6" s="29" t="s">
        <v>6</v>
      </c>
      <c r="C6" s="28" t="s">
        <v>7</v>
      </c>
      <c r="D6" s="28" t="s">
        <v>8</v>
      </c>
      <c r="E6" s="88" t="s">
        <v>207</v>
      </c>
      <c r="F6" s="88"/>
      <c r="G6" s="30" t="s">
        <v>9</v>
      </c>
      <c r="H6" s="29" t="s">
        <v>10</v>
      </c>
      <c r="I6" s="29" t="s">
        <v>11</v>
      </c>
      <c r="J6" s="29" t="s">
        <v>13</v>
      </c>
    </row>
    <row r="7" spans="1:10" x14ac:dyDescent="0.2">
      <c r="A7" s="31" t="s">
        <v>208</v>
      </c>
      <c r="B7" s="32" t="s">
        <v>30</v>
      </c>
      <c r="C7" s="31" t="s">
        <v>31</v>
      </c>
      <c r="D7" s="31" t="s">
        <v>32</v>
      </c>
      <c r="E7" s="89" t="s">
        <v>220</v>
      </c>
      <c r="F7" s="89"/>
      <c r="G7" s="33" t="s">
        <v>33</v>
      </c>
      <c r="H7" s="34">
        <v>1</v>
      </c>
      <c r="I7" s="35"/>
      <c r="J7" s="35"/>
    </row>
    <row r="8" spans="1:10" ht="25.5" x14ac:dyDescent="0.2">
      <c r="A8" s="36" t="s">
        <v>210</v>
      </c>
      <c r="B8" s="37" t="s">
        <v>221</v>
      </c>
      <c r="C8" s="36" t="s">
        <v>222</v>
      </c>
      <c r="D8" s="36" t="s">
        <v>223</v>
      </c>
      <c r="E8" s="90" t="s">
        <v>224</v>
      </c>
      <c r="F8" s="90"/>
      <c r="G8" s="38" t="s">
        <v>33</v>
      </c>
      <c r="H8" s="39">
        <v>1</v>
      </c>
      <c r="I8" s="40"/>
      <c r="J8" s="40"/>
    </row>
    <row r="9" spans="1:10" ht="25.5" x14ac:dyDescent="0.2">
      <c r="A9" s="46"/>
      <c r="B9" s="46"/>
      <c r="C9" s="46"/>
      <c r="D9" s="46"/>
      <c r="E9" s="46" t="s">
        <v>215</v>
      </c>
      <c r="F9" s="47"/>
      <c r="G9" s="46" t="s">
        <v>216</v>
      </c>
      <c r="H9" s="47"/>
      <c r="I9" s="46" t="s">
        <v>217</v>
      </c>
      <c r="J9" s="47"/>
    </row>
    <row r="10" spans="1:10" ht="15" thickBot="1" x14ac:dyDescent="0.25">
      <c r="A10" s="46"/>
      <c r="B10" s="46"/>
      <c r="C10" s="46"/>
      <c r="D10" s="46"/>
      <c r="E10" s="46" t="s">
        <v>218</v>
      </c>
      <c r="F10" s="47"/>
      <c r="G10" s="46"/>
      <c r="H10" s="91" t="s">
        <v>219</v>
      </c>
      <c r="I10" s="91"/>
      <c r="J10" s="47"/>
    </row>
    <row r="11" spans="1:10" ht="15" thickTop="1" x14ac:dyDescent="0.2">
      <c r="A11" s="48"/>
      <c r="B11" s="48"/>
      <c r="C11" s="48"/>
      <c r="D11" s="48"/>
      <c r="E11" s="48"/>
      <c r="F11" s="48"/>
      <c r="G11" s="48"/>
      <c r="H11" s="48"/>
      <c r="I11" s="48"/>
      <c r="J11" s="48"/>
    </row>
    <row r="12" spans="1:10" ht="15" x14ac:dyDescent="0.2">
      <c r="A12" s="28" t="s">
        <v>50</v>
      </c>
      <c r="B12" s="29" t="s">
        <v>6</v>
      </c>
      <c r="C12" s="28" t="s">
        <v>7</v>
      </c>
      <c r="D12" s="28" t="s">
        <v>8</v>
      </c>
      <c r="E12" s="88" t="s">
        <v>207</v>
      </c>
      <c r="F12" s="88"/>
      <c r="G12" s="30" t="s">
        <v>9</v>
      </c>
      <c r="H12" s="29" t="s">
        <v>10</v>
      </c>
      <c r="I12" s="29" t="s">
        <v>11</v>
      </c>
      <c r="J12" s="29" t="s">
        <v>13</v>
      </c>
    </row>
    <row r="13" spans="1:10" ht="38.25" x14ac:dyDescent="0.2">
      <c r="A13" s="31" t="s">
        <v>208</v>
      </c>
      <c r="B13" s="32" t="s">
        <v>51</v>
      </c>
      <c r="C13" s="31" t="s">
        <v>31</v>
      </c>
      <c r="D13" s="31" t="s">
        <v>52</v>
      </c>
      <c r="E13" s="89" t="s">
        <v>234</v>
      </c>
      <c r="F13" s="89"/>
      <c r="G13" s="33" t="s">
        <v>53</v>
      </c>
      <c r="H13" s="34">
        <v>1</v>
      </c>
      <c r="I13" s="35"/>
      <c r="J13" s="35"/>
    </row>
    <row r="14" spans="1:10" ht="25.5" x14ac:dyDescent="0.2">
      <c r="A14" s="36" t="s">
        <v>210</v>
      </c>
      <c r="B14" s="37" t="s">
        <v>235</v>
      </c>
      <c r="C14" s="36" t="s">
        <v>21</v>
      </c>
      <c r="D14" s="36" t="s">
        <v>236</v>
      </c>
      <c r="E14" s="90" t="s">
        <v>209</v>
      </c>
      <c r="F14" s="90"/>
      <c r="G14" s="38" t="s">
        <v>225</v>
      </c>
      <c r="H14" s="39">
        <v>0.7</v>
      </c>
      <c r="I14" s="40"/>
      <c r="J14" s="40"/>
    </row>
    <row r="15" spans="1:10" ht="25.5" x14ac:dyDescent="0.2">
      <c r="A15" s="36" t="s">
        <v>210</v>
      </c>
      <c r="B15" s="37" t="s">
        <v>237</v>
      </c>
      <c r="C15" s="36" t="s">
        <v>21</v>
      </c>
      <c r="D15" s="36" t="s">
        <v>238</v>
      </c>
      <c r="E15" s="90" t="s">
        <v>209</v>
      </c>
      <c r="F15" s="90"/>
      <c r="G15" s="38" t="s">
        <v>225</v>
      </c>
      <c r="H15" s="39">
        <v>0.7</v>
      </c>
      <c r="I15" s="40"/>
      <c r="J15" s="40"/>
    </row>
    <row r="16" spans="1:10" ht="25.5" x14ac:dyDescent="0.2">
      <c r="A16" s="46"/>
      <c r="B16" s="46"/>
      <c r="C16" s="46"/>
      <c r="D16" s="46"/>
      <c r="E16" s="46" t="s">
        <v>215</v>
      </c>
      <c r="F16" s="47"/>
      <c r="G16" s="46" t="s">
        <v>216</v>
      </c>
      <c r="H16" s="47"/>
      <c r="I16" s="46" t="s">
        <v>217</v>
      </c>
      <c r="J16" s="47"/>
    </row>
    <row r="17" spans="1:10" ht="15" thickBot="1" x14ac:dyDescent="0.25">
      <c r="A17" s="46"/>
      <c r="B17" s="46"/>
      <c r="C17" s="46"/>
      <c r="D17" s="46"/>
      <c r="E17" s="46" t="s">
        <v>218</v>
      </c>
      <c r="F17" s="47"/>
      <c r="G17" s="46"/>
      <c r="H17" s="91" t="s">
        <v>219</v>
      </c>
      <c r="I17" s="91"/>
      <c r="J17" s="47"/>
    </row>
    <row r="18" spans="1:10" ht="15" thickTop="1" x14ac:dyDescent="0.2">
      <c r="A18" s="48"/>
      <c r="B18" s="48"/>
      <c r="C18" s="48"/>
      <c r="D18" s="48"/>
      <c r="E18" s="48"/>
      <c r="F18" s="48"/>
      <c r="G18" s="48"/>
      <c r="H18" s="48"/>
      <c r="I18" s="48"/>
      <c r="J18" s="48"/>
    </row>
    <row r="19" spans="1:10" ht="15" x14ac:dyDescent="0.2">
      <c r="A19" s="28" t="s">
        <v>54</v>
      </c>
      <c r="B19" s="29" t="s">
        <v>6</v>
      </c>
      <c r="C19" s="28" t="s">
        <v>7</v>
      </c>
      <c r="D19" s="28" t="s">
        <v>8</v>
      </c>
      <c r="E19" s="88" t="s">
        <v>207</v>
      </c>
      <c r="F19" s="88"/>
      <c r="G19" s="30" t="s">
        <v>9</v>
      </c>
      <c r="H19" s="29" t="s">
        <v>10</v>
      </c>
      <c r="I19" s="29" t="s">
        <v>11</v>
      </c>
      <c r="J19" s="29" t="s">
        <v>13</v>
      </c>
    </row>
    <row r="20" spans="1:10" ht="25.5" x14ac:dyDescent="0.2">
      <c r="A20" s="31" t="s">
        <v>208</v>
      </c>
      <c r="B20" s="32" t="s">
        <v>55</v>
      </c>
      <c r="C20" s="31" t="s">
        <v>31</v>
      </c>
      <c r="D20" s="31" t="s">
        <v>56</v>
      </c>
      <c r="E20" s="89" t="s">
        <v>234</v>
      </c>
      <c r="F20" s="89"/>
      <c r="G20" s="33" t="s">
        <v>53</v>
      </c>
      <c r="H20" s="34">
        <v>1</v>
      </c>
      <c r="I20" s="35"/>
      <c r="J20" s="35"/>
    </row>
    <row r="21" spans="1:10" ht="25.5" x14ac:dyDescent="0.2">
      <c r="A21" s="36" t="s">
        <v>210</v>
      </c>
      <c r="B21" s="37" t="s">
        <v>235</v>
      </c>
      <c r="C21" s="36" t="s">
        <v>21</v>
      </c>
      <c r="D21" s="36" t="s">
        <v>236</v>
      </c>
      <c r="E21" s="90" t="s">
        <v>209</v>
      </c>
      <c r="F21" s="90"/>
      <c r="G21" s="38" t="s">
        <v>225</v>
      </c>
      <c r="H21" s="39">
        <v>0.08</v>
      </c>
      <c r="I21" s="40"/>
      <c r="J21" s="40"/>
    </row>
    <row r="22" spans="1:10" ht="25.5" x14ac:dyDescent="0.2">
      <c r="A22" s="36" t="s">
        <v>210</v>
      </c>
      <c r="B22" s="37" t="s">
        <v>237</v>
      </c>
      <c r="C22" s="36" t="s">
        <v>21</v>
      </c>
      <c r="D22" s="36" t="s">
        <v>238</v>
      </c>
      <c r="E22" s="90" t="s">
        <v>209</v>
      </c>
      <c r="F22" s="90"/>
      <c r="G22" s="38" t="s">
        <v>225</v>
      </c>
      <c r="H22" s="39">
        <v>0.5</v>
      </c>
      <c r="I22" s="40"/>
      <c r="J22" s="40"/>
    </row>
    <row r="23" spans="1:10" ht="25.5" x14ac:dyDescent="0.2">
      <c r="A23" s="46"/>
      <c r="B23" s="46"/>
      <c r="C23" s="46"/>
      <c r="D23" s="46"/>
      <c r="E23" s="46" t="s">
        <v>215</v>
      </c>
      <c r="F23" s="47"/>
      <c r="G23" s="46" t="s">
        <v>216</v>
      </c>
      <c r="H23" s="47"/>
      <c r="I23" s="46" t="s">
        <v>217</v>
      </c>
      <c r="J23" s="47"/>
    </row>
    <row r="24" spans="1:10" ht="15" thickBot="1" x14ac:dyDescent="0.25">
      <c r="A24" s="46"/>
      <c r="B24" s="46"/>
      <c r="C24" s="46"/>
      <c r="D24" s="46"/>
      <c r="E24" s="46" t="s">
        <v>218</v>
      </c>
      <c r="F24" s="47"/>
      <c r="G24" s="46"/>
      <c r="H24" s="91" t="s">
        <v>219</v>
      </c>
      <c r="I24" s="91"/>
      <c r="J24" s="47"/>
    </row>
    <row r="25" spans="1:10" ht="15" thickTop="1" x14ac:dyDescent="0.2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 ht="15" x14ac:dyDescent="0.2">
      <c r="A26" s="28" t="s">
        <v>57</v>
      </c>
      <c r="B26" s="29" t="s">
        <v>6</v>
      </c>
      <c r="C26" s="28" t="s">
        <v>7</v>
      </c>
      <c r="D26" s="28" t="s">
        <v>8</v>
      </c>
      <c r="E26" s="88" t="s">
        <v>207</v>
      </c>
      <c r="F26" s="88"/>
      <c r="G26" s="30" t="s">
        <v>9</v>
      </c>
      <c r="H26" s="29" t="s">
        <v>10</v>
      </c>
      <c r="I26" s="29" t="s">
        <v>11</v>
      </c>
      <c r="J26" s="29" t="s">
        <v>13</v>
      </c>
    </row>
    <row r="27" spans="1:10" ht="25.5" x14ac:dyDescent="0.2">
      <c r="A27" s="31" t="s">
        <v>208</v>
      </c>
      <c r="B27" s="32" t="s">
        <v>58</v>
      </c>
      <c r="C27" s="31" t="s">
        <v>31</v>
      </c>
      <c r="D27" s="31" t="s">
        <v>59</v>
      </c>
      <c r="E27" s="89" t="s">
        <v>234</v>
      </c>
      <c r="F27" s="89"/>
      <c r="G27" s="33" t="s">
        <v>60</v>
      </c>
      <c r="H27" s="34">
        <v>1</v>
      </c>
      <c r="I27" s="35"/>
      <c r="J27" s="35"/>
    </row>
    <row r="28" spans="1:10" ht="25.5" x14ac:dyDescent="0.2">
      <c r="A28" s="36" t="s">
        <v>210</v>
      </c>
      <c r="B28" s="37" t="s">
        <v>237</v>
      </c>
      <c r="C28" s="36" t="s">
        <v>21</v>
      </c>
      <c r="D28" s="36" t="s">
        <v>238</v>
      </c>
      <c r="E28" s="90" t="s">
        <v>209</v>
      </c>
      <c r="F28" s="90"/>
      <c r="G28" s="38" t="s">
        <v>225</v>
      </c>
      <c r="H28" s="39">
        <v>1.3</v>
      </c>
      <c r="I28" s="40"/>
      <c r="J28" s="40"/>
    </row>
    <row r="29" spans="1:10" ht="25.5" x14ac:dyDescent="0.2">
      <c r="A29" s="36" t="s">
        <v>210</v>
      </c>
      <c r="B29" s="37" t="s">
        <v>235</v>
      </c>
      <c r="C29" s="36" t="s">
        <v>21</v>
      </c>
      <c r="D29" s="36" t="s">
        <v>236</v>
      </c>
      <c r="E29" s="90" t="s">
        <v>209</v>
      </c>
      <c r="F29" s="90"/>
      <c r="G29" s="38" t="s">
        <v>225</v>
      </c>
      <c r="H29" s="39">
        <v>13</v>
      </c>
      <c r="I29" s="40"/>
      <c r="J29" s="40"/>
    </row>
    <row r="30" spans="1:10" ht="25.5" x14ac:dyDescent="0.2">
      <c r="A30" s="46"/>
      <c r="B30" s="46"/>
      <c r="C30" s="46"/>
      <c r="D30" s="46"/>
      <c r="E30" s="46" t="s">
        <v>215</v>
      </c>
      <c r="F30" s="47"/>
      <c r="G30" s="46" t="s">
        <v>216</v>
      </c>
      <c r="H30" s="47"/>
      <c r="I30" s="46" t="s">
        <v>217</v>
      </c>
      <c r="J30" s="47"/>
    </row>
    <row r="31" spans="1:10" ht="15" thickBot="1" x14ac:dyDescent="0.25">
      <c r="A31" s="46"/>
      <c r="B31" s="46"/>
      <c r="C31" s="46"/>
      <c r="D31" s="46"/>
      <c r="E31" s="46" t="s">
        <v>218</v>
      </c>
      <c r="F31" s="47"/>
      <c r="G31" s="46"/>
      <c r="H31" s="91" t="s">
        <v>219</v>
      </c>
      <c r="I31" s="91"/>
      <c r="J31" s="47"/>
    </row>
    <row r="32" spans="1:10" ht="15" thickTop="1" x14ac:dyDescent="0.2">
      <c r="A32" s="48"/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15" x14ac:dyDescent="0.2">
      <c r="A33" s="28" t="s">
        <v>61</v>
      </c>
      <c r="B33" s="29" t="s">
        <v>6</v>
      </c>
      <c r="C33" s="28" t="s">
        <v>7</v>
      </c>
      <c r="D33" s="28" t="s">
        <v>8</v>
      </c>
      <c r="E33" s="88" t="s">
        <v>207</v>
      </c>
      <c r="F33" s="88"/>
      <c r="G33" s="30" t="s">
        <v>9</v>
      </c>
      <c r="H33" s="29" t="s">
        <v>10</v>
      </c>
      <c r="I33" s="29" t="s">
        <v>11</v>
      </c>
      <c r="J33" s="29" t="s">
        <v>13</v>
      </c>
    </row>
    <row r="34" spans="1:10" x14ac:dyDescent="0.2">
      <c r="A34" s="31" t="s">
        <v>208</v>
      </c>
      <c r="B34" s="32" t="s">
        <v>62</v>
      </c>
      <c r="C34" s="31" t="s">
        <v>31</v>
      </c>
      <c r="D34" s="31" t="s">
        <v>63</v>
      </c>
      <c r="E34" s="89" t="s">
        <v>234</v>
      </c>
      <c r="F34" s="89"/>
      <c r="G34" s="33" t="s">
        <v>49</v>
      </c>
      <c r="H34" s="34">
        <v>1</v>
      </c>
      <c r="I34" s="35"/>
      <c r="J34" s="35"/>
    </row>
    <row r="35" spans="1:10" ht="25.5" x14ac:dyDescent="0.2">
      <c r="A35" s="36" t="s">
        <v>210</v>
      </c>
      <c r="B35" s="37" t="s">
        <v>237</v>
      </c>
      <c r="C35" s="36" t="s">
        <v>21</v>
      </c>
      <c r="D35" s="36" t="s">
        <v>238</v>
      </c>
      <c r="E35" s="90" t="s">
        <v>209</v>
      </c>
      <c r="F35" s="90"/>
      <c r="G35" s="38" t="s">
        <v>225</v>
      </c>
      <c r="H35" s="39">
        <v>0.1</v>
      </c>
      <c r="I35" s="40"/>
      <c r="J35" s="40"/>
    </row>
    <row r="36" spans="1:10" ht="25.5" x14ac:dyDescent="0.2">
      <c r="A36" s="36" t="s">
        <v>210</v>
      </c>
      <c r="B36" s="37" t="s">
        <v>235</v>
      </c>
      <c r="C36" s="36" t="s">
        <v>21</v>
      </c>
      <c r="D36" s="36" t="s">
        <v>236</v>
      </c>
      <c r="E36" s="90" t="s">
        <v>209</v>
      </c>
      <c r="F36" s="90"/>
      <c r="G36" s="38" t="s">
        <v>225</v>
      </c>
      <c r="H36" s="39">
        <v>0.1</v>
      </c>
      <c r="I36" s="40"/>
      <c r="J36" s="40"/>
    </row>
    <row r="37" spans="1:10" ht="25.5" x14ac:dyDescent="0.2">
      <c r="A37" s="41" t="s">
        <v>211</v>
      </c>
      <c r="B37" s="42" t="s">
        <v>239</v>
      </c>
      <c r="C37" s="41" t="s">
        <v>21</v>
      </c>
      <c r="D37" s="41" t="s">
        <v>240</v>
      </c>
      <c r="E37" s="92" t="s">
        <v>212</v>
      </c>
      <c r="F37" s="92"/>
      <c r="G37" s="43" t="s">
        <v>33</v>
      </c>
      <c r="H37" s="44">
        <v>2.1999999999999999E-2</v>
      </c>
      <c r="I37" s="45"/>
      <c r="J37" s="45"/>
    </row>
    <row r="38" spans="1:10" x14ac:dyDescent="0.2">
      <c r="A38" s="41" t="s">
        <v>211</v>
      </c>
      <c r="B38" s="42" t="s">
        <v>241</v>
      </c>
      <c r="C38" s="41" t="s">
        <v>36</v>
      </c>
      <c r="D38" s="41" t="s">
        <v>242</v>
      </c>
      <c r="E38" s="92" t="s">
        <v>214</v>
      </c>
      <c r="F38" s="92"/>
      <c r="G38" s="43" t="s">
        <v>243</v>
      </c>
      <c r="H38" s="44">
        <v>0.1</v>
      </c>
      <c r="I38" s="45"/>
      <c r="J38" s="45"/>
    </row>
    <row r="39" spans="1:10" ht="25.5" x14ac:dyDescent="0.2">
      <c r="A39" s="46"/>
      <c r="B39" s="46"/>
      <c r="C39" s="46"/>
      <c r="D39" s="46"/>
      <c r="E39" s="46" t="s">
        <v>215</v>
      </c>
      <c r="F39" s="47"/>
      <c r="G39" s="46" t="s">
        <v>216</v>
      </c>
      <c r="H39" s="47"/>
      <c r="I39" s="46" t="s">
        <v>217</v>
      </c>
      <c r="J39" s="47"/>
    </row>
    <row r="40" spans="1:10" ht="15" thickBot="1" x14ac:dyDescent="0.25">
      <c r="A40" s="46"/>
      <c r="B40" s="46"/>
      <c r="C40" s="46"/>
      <c r="D40" s="46"/>
      <c r="E40" s="46" t="s">
        <v>218</v>
      </c>
      <c r="F40" s="47"/>
      <c r="G40" s="46"/>
      <c r="H40" s="91" t="s">
        <v>219</v>
      </c>
      <c r="I40" s="91"/>
      <c r="J40" s="47"/>
    </row>
    <row r="41" spans="1:10" ht="15" thickTop="1" x14ac:dyDescent="0.2">
      <c r="A41" s="48"/>
      <c r="B41" s="48"/>
      <c r="C41" s="48"/>
      <c r="D41" s="48"/>
      <c r="E41" s="48"/>
      <c r="F41" s="48"/>
      <c r="G41" s="48"/>
      <c r="H41" s="48"/>
      <c r="I41" s="48"/>
      <c r="J41" s="48"/>
    </row>
    <row r="42" spans="1:10" ht="15" x14ac:dyDescent="0.2">
      <c r="A42" s="28" t="s">
        <v>83</v>
      </c>
      <c r="B42" s="29" t="s">
        <v>6</v>
      </c>
      <c r="C42" s="28" t="s">
        <v>7</v>
      </c>
      <c r="D42" s="28" t="s">
        <v>8</v>
      </c>
      <c r="E42" s="88" t="s">
        <v>207</v>
      </c>
      <c r="F42" s="88"/>
      <c r="G42" s="30" t="s">
        <v>9</v>
      </c>
      <c r="H42" s="29" t="s">
        <v>10</v>
      </c>
      <c r="I42" s="29" t="s">
        <v>11</v>
      </c>
      <c r="J42" s="29" t="s">
        <v>13</v>
      </c>
    </row>
    <row r="43" spans="1:10" ht="51" x14ac:dyDescent="0.2">
      <c r="A43" s="31" t="s">
        <v>208</v>
      </c>
      <c r="B43" s="32" t="s">
        <v>84</v>
      </c>
      <c r="C43" s="31" t="s">
        <v>31</v>
      </c>
      <c r="D43" s="31" t="s">
        <v>85</v>
      </c>
      <c r="E43" s="89" t="s">
        <v>226</v>
      </c>
      <c r="F43" s="89"/>
      <c r="G43" s="33" t="s">
        <v>60</v>
      </c>
      <c r="H43" s="34">
        <v>1</v>
      </c>
      <c r="I43" s="35"/>
      <c r="J43" s="35"/>
    </row>
    <row r="44" spans="1:10" ht="25.5" x14ac:dyDescent="0.2">
      <c r="A44" s="36" t="s">
        <v>210</v>
      </c>
      <c r="B44" s="37" t="s">
        <v>237</v>
      </c>
      <c r="C44" s="36" t="s">
        <v>21</v>
      </c>
      <c r="D44" s="36" t="s">
        <v>238</v>
      </c>
      <c r="E44" s="90" t="s">
        <v>209</v>
      </c>
      <c r="F44" s="90"/>
      <c r="G44" s="38" t="s">
        <v>225</v>
      </c>
      <c r="H44" s="39">
        <v>10.263</v>
      </c>
      <c r="I44" s="40"/>
      <c r="J44" s="40"/>
    </row>
    <row r="45" spans="1:10" ht="25.5" x14ac:dyDescent="0.2">
      <c r="A45" s="36" t="s">
        <v>210</v>
      </c>
      <c r="B45" s="37" t="s">
        <v>235</v>
      </c>
      <c r="C45" s="36" t="s">
        <v>21</v>
      </c>
      <c r="D45" s="36" t="s">
        <v>236</v>
      </c>
      <c r="E45" s="90" t="s">
        <v>209</v>
      </c>
      <c r="F45" s="90"/>
      <c r="G45" s="38" t="s">
        <v>225</v>
      </c>
      <c r="H45" s="39">
        <v>5.1319999999999997</v>
      </c>
      <c r="I45" s="40"/>
      <c r="J45" s="40"/>
    </row>
    <row r="46" spans="1:10" ht="51" x14ac:dyDescent="0.2">
      <c r="A46" s="36" t="s">
        <v>210</v>
      </c>
      <c r="B46" s="37" t="s">
        <v>244</v>
      </c>
      <c r="C46" s="36" t="s">
        <v>21</v>
      </c>
      <c r="D46" s="36" t="s">
        <v>245</v>
      </c>
      <c r="E46" s="90" t="s">
        <v>209</v>
      </c>
      <c r="F46" s="90"/>
      <c r="G46" s="38" t="s">
        <v>60</v>
      </c>
      <c r="H46" s="39">
        <v>0.13</v>
      </c>
      <c r="I46" s="40"/>
      <c r="J46" s="40"/>
    </row>
    <row r="47" spans="1:10" ht="25.5" x14ac:dyDescent="0.2">
      <c r="A47" s="36" t="s">
        <v>210</v>
      </c>
      <c r="B47" s="37" t="s">
        <v>246</v>
      </c>
      <c r="C47" s="36" t="s">
        <v>21</v>
      </c>
      <c r="D47" s="36" t="s">
        <v>247</v>
      </c>
      <c r="E47" s="90" t="s">
        <v>226</v>
      </c>
      <c r="F47" s="90"/>
      <c r="G47" s="38" t="s">
        <v>60</v>
      </c>
      <c r="H47" s="39">
        <v>0.54315789999999997</v>
      </c>
      <c r="I47" s="40"/>
      <c r="J47" s="40"/>
    </row>
    <row r="48" spans="1:10" ht="25.5" x14ac:dyDescent="0.2">
      <c r="A48" s="36" t="s">
        <v>210</v>
      </c>
      <c r="B48" s="37" t="s">
        <v>248</v>
      </c>
      <c r="C48" s="36" t="s">
        <v>21</v>
      </c>
      <c r="D48" s="36" t="s">
        <v>249</v>
      </c>
      <c r="E48" s="90" t="s">
        <v>226</v>
      </c>
      <c r="F48" s="90"/>
      <c r="G48" s="38" t="s">
        <v>227</v>
      </c>
      <c r="H48" s="39">
        <v>37.007047499999999</v>
      </c>
      <c r="I48" s="40"/>
      <c r="J48" s="40"/>
    </row>
    <row r="49" spans="1:10" x14ac:dyDescent="0.2">
      <c r="A49" s="41" t="s">
        <v>211</v>
      </c>
      <c r="B49" s="42" t="s">
        <v>250</v>
      </c>
      <c r="C49" s="41" t="s">
        <v>21</v>
      </c>
      <c r="D49" s="41" t="s">
        <v>251</v>
      </c>
      <c r="E49" s="92" t="s">
        <v>212</v>
      </c>
      <c r="F49" s="92"/>
      <c r="G49" s="43" t="s">
        <v>33</v>
      </c>
      <c r="H49" s="44">
        <v>149.94751840000001</v>
      </c>
      <c r="I49" s="45"/>
      <c r="J49" s="45"/>
    </row>
    <row r="50" spans="1:10" ht="25.5" x14ac:dyDescent="0.2">
      <c r="A50" s="46"/>
      <c r="B50" s="46"/>
      <c r="C50" s="46"/>
      <c r="D50" s="46"/>
      <c r="E50" s="46" t="s">
        <v>215</v>
      </c>
      <c r="F50" s="47"/>
      <c r="G50" s="46" t="s">
        <v>216</v>
      </c>
      <c r="H50" s="47"/>
      <c r="I50" s="46" t="s">
        <v>217</v>
      </c>
      <c r="J50" s="47"/>
    </row>
    <row r="51" spans="1:10" ht="15" thickBot="1" x14ac:dyDescent="0.25">
      <c r="A51" s="46"/>
      <c r="B51" s="46"/>
      <c r="C51" s="46"/>
      <c r="D51" s="46"/>
      <c r="E51" s="46" t="s">
        <v>218</v>
      </c>
      <c r="F51" s="47"/>
      <c r="G51" s="46"/>
      <c r="H51" s="91" t="s">
        <v>219</v>
      </c>
      <c r="I51" s="91"/>
      <c r="J51" s="47"/>
    </row>
    <row r="52" spans="1:10" ht="15" thickTop="1" x14ac:dyDescent="0.2">
      <c r="A52" s="48"/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15" x14ac:dyDescent="0.2">
      <c r="A53" s="28" t="s">
        <v>107</v>
      </c>
      <c r="B53" s="29" t="s">
        <v>6</v>
      </c>
      <c r="C53" s="28" t="s">
        <v>7</v>
      </c>
      <c r="D53" s="28" t="s">
        <v>8</v>
      </c>
      <c r="E53" s="88" t="s">
        <v>207</v>
      </c>
      <c r="F53" s="88"/>
      <c r="G53" s="30" t="s">
        <v>9</v>
      </c>
      <c r="H53" s="29" t="s">
        <v>10</v>
      </c>
      <c r="I53" s="29" t="s">
        <v>11</v>
      </c>
      <c r="J53" s="29" t="s">
        <v>13</v>
      </c>
    </row>
    <row r="54" spans="1:10" ht="25.5" x14ac:dyDescent="0.2">
      <c r="A54" s="31" t="s">
        <v>208</v>
      </c>
      <c r="B54" s="32" t="s">
        <v>108</v>
      </c>
      <c r="C54" s="31" t="s">
        <v>31</v>
      </c>
      <c r="D54" s="31" t="s">
        <v>109</v>
      </c>
      <c r="E54" s="89" t="s">
        <v>252</v>
      </c>
      <c r="F54" s="89"/>
      <c r="G54" s="33" t="s">
        <v>53</v>
      </c>
      <c r="H54" s="34">
        <v>1</v>
      </c>
      <c r="I54" s="35"/>
      <c r="J54" s="35"/>
    </row>
    <row r="55" spans="1:10" ht="25.5" x14ac:dyDescent="0.2">
      <c r="A55" s="36" t="s">
        <v>210</v>
      </c>
      <c r="B55" s="37" t="s">
        <v>235</v>
      </c>
      <c r="C55" s="36" t="s">
        <v>21</v>
      </c>
      <c r="D55" s="36" t="s">
        <v>236</v>
      </c>
      <c r="E55" s="90" t="s">
        <v>209</v>
      </c>
      <c r="F55" s="90"/>
      <c r="G55" s="38" t="s">
        <v>225</v>
      </c>
      <c r="H55" s="39">
        <v>1</v>
      </c>
      <c r="I55" s="40"/>
      <c r="J55" s="40"/>
    </row>
    <row r="56" spans="1:10" ht="25.5" x14ac:dyDescent="0.2">
      <c r="A56" s="36" t="s">
        <v>210</v>
      </c>
      <c r="B56" s="37" t="s">
        <v>237</v>
      </c>
      <c r="C56" s="36" t="s">
        <v>21</v>
      </c>
      <c r="D56" s="36" t="s">
        <v>238</v>
      </c>
      <c r="E56" s="90" t="s">
        <v>209</v>
      </c>
      <c r="F56" s="90"/>
      <c r="G56" s="38" t="s">
        <v>225</v>
      </c>
      <c r="H56" s="39">
        <v>1</v>
      </c>
      <c r="I56" s="40"/>
      <c r="J56" s="40"/>
    </row>
    <row r="57" spans="1:10" ht="25.5" x14ac:dyDescent="0.2">
      <c r="A57" s="41" t="s">
        <v>211</v>
      </c>
      <c r="B57" s="42" t="s">
        <v>253</v>
      </c>
      <c r="C57" s="41" t="s">
        <v>36</v>
      </c>
      <c r="D57" s="41" t="s">
        <v>254</v>
      </c>
      <c r="E57" s="92" t="s">
        <v>212</v>
      </c>
      <c r="F57" s="92"/>
      <c r="G57" s="43" t="s">
        <v>255</v>
      </c>
      <c r="H57" s="44">
        <v>0.19700000000000001</v>
      </c>
      <c r="I57" s="45"/>
      <c r="J57" s="45"/>
    </row>
    <row r="58" spans="1:10" x14ac:dyDescent="0.2">
      <c r="A58" s="41" t="s">
        <v>211</v>
      </c>
      <c r="B58" s="42" t="s">
        <v>256</v>
      </c>
      <c r="C58" s="41" t="s">
        <v>36</v>
      </c>
      <c r="D58" s="41" t="s">
        <v>257</v>
      </c>
      <c r="E58" s="92" t="s">
        <v>212</v>
      </c>
      <c r="F58" s="92"/>
      <c r="G58" s="43" t="s">
        <v>255</v>
      </c>
      <c r="H58" s="44">
        <v>0.24629999999999999</v>
      </c>
      <c r="I58" s="45"/>
      <c r="J58" s="45"/>
    </row>
    <row r="59" spans="1:10" x14ac:dyDescent="0.2">
      <c r="A59" s="41" t="s">
        <v>211</v>
      </c>
      <c r="B59" s="42" t="s">
        <v>258</v>
      </c>
      <c r="C59" s="41" t="s">
        <v>36</v>
      </c>
      <c r="D59" s="41" t="s">
        <v>259</v>
      </c>
      <c r="E59" s="92" t="s">
        <v>212</v>
      </c>
      <c r="F59" s="92"/>
      <c r="G59" s="43" t="s">
        <v>255</v>
      </c>
      <c r="H59" s="44">
        <v>1.5</v>
      </c>
      <c r="I59" s="45"/>
      <c r="J59" s="45"/>
    </row>
    <row r="60" spans="1:10" x14ac:dyDescent="0.2">
      <c r="A60" s="41" t="s">
        <v>211</v>
      </c>
      <c r="B60" s="42" t="s">
        <v>260</v>
      </c>
      <c r="C60" s="41" t="s">
        <v>36</v>
      </c>
      <c r="D60" s="41" t="s">
        <v>261</v>
      </c>
      <c r="E60" s="92" t="s">
        <v>212</v>
      </c>
      <c r="F60" s="92"/>
      <c r="G60" s="43" t="s">
        <v>255</v>
      </c>
      <c r="H60" s="44">
        <v>0.24629999999999999</v>
      </c>
      <c r="I60" s="45"/>
      <c r="J60" s="45"/>
    </row>
    <row r="61" spans="1:10" ht="20.25" customHeight="1" x14ac:dyDescent="0.2">
      <c r="A61" s="46"/>
      <c r="B61" s="46"/>
      <c r="C61" s="46"/>
      <c r="D61" s="46"/>
      <c r="E61" s="46" t="s">
        <v>215</v>
      </c>
      <c r="F61" s="47"/>
      <c r="G61" s="46" t="s">
        <v>216</v>
      </c>
      <c r="H61" s="47"/>
      <c r="I61" s="46" t="s">
        <v>217</v>
      </c>
      <c r="J61" s="47"/>
    </row>
    <row r="62" spans="1:10" ht="15" thickBot="1" x14ac:dyDescent="0.25">
      <c r="A62" s="46"/>
      <c r="B62" s="46"/>
      <c r="C62" s="46"/>
      <c r="D62" s="46"/>
      <c r="E62" s="46" t="s">
        <v>218</v>
      </c>
      <c r="F62" s="47"/>
      <c r="G62" s="46"/>
      <c r="H62" s="91" t="s">
        <v>219</v>
      </c>
      <c r="I62" s="91"/>
      <c r="J62" s="47"/>
    </row>
    <row r="63" spans="1:10" ht="11.25" customHeight="1" thickTop="1" x14ac:dyDescent="0.2">
      <c r="A63" s="48"/>
      <c r="B63" s="48"/>
      <c r="C63" s="48"/>
      <c r="D63" s="48"/>
      <c r="E63" s="48"/>
      <c r="F63" s="48"/>
      <c r="G63" s="48"/>
      <c r="H63" s="48"/>
      <c r="I63" s="48"/>
      <c r="J63" s="48"/>
    </row>
    <row r="64" spans="1:10" ht="15" x14ac:dyDescent="0.2">
      <c r="A64" s="28" t="s">
        <v>112</v>
      </c>
      <c r="B64" s="29" t="s">
        <v>6</v>
      </c>
      <c r="C64" s="28" t="s">
        <v>7</v>
      </c>
      <c r="D64" s="28" t="s">
        <v>8</v>
      </c>
      <c r="E64" s="88" t="s">
        <v>207</v>
      </c>
      <c r="F64" s="88"/>
      <c r="G64" s="30" t="s">
        <v>9</v>
      </c>
      <c r="H64" s="29" t="s">
        <v>10</v>
      </c>
      <c r="I64" s="29" t="s">
        <v>11</v>
      </c>
      <c r="J64" s="29" t="s">
        <v>13</v>
      </c>
    </row>
    <row r="65" spans="1:10" x14ac:dyDescent="0.2">
      <c r="A65" s="31" t="s">
        <v>208</v>
      </c>
      <c r="B65" s="32" t="s">
        <v>113</v>
      </c>
      <c r="C65" s="31" t="s">
        <v>31</v>
      </c>
      <c r="D65" s="31" t="s">
        <v>114</v>
      </c>
      <c r="E65" s="89" t="s">
        <v>252</v>
      </c>
      <c r="F65" s="89"/>
      <c r="G65" s="33" t="s">
        <v>53</v>
      </c>
      <c r="H65" s="34">
        <v>1</v>
      </c>
      <c r="I65" s="35"/>
      <c r="J65" s="35"/>
    </row>
    <row r="66" spans="1:10" ht="25.5" x14ac:dyDescent="0.2">
      <c r="A66" s="36" t="s">
        <v>210</v>
      </c>
      <c r="B66" s="37" t="s">
        <v>262</v>
      </c>
      <c r="C66" s="36" t="s">
        <v>36</v>
      </c>
      <c r="D66" s="36" t="s">
        <v>263</v>
      </c>
      <c r="E66" s="90" t="s">
        <v>264</v>
      </c>
      <c r="F66" s="90"/>
      <c r="G66" s="38" t="s">
        <v>60</v>
      </c>
      <c r="H66" s="39">
        <v>3.0000000000000001E-3</v>
      </c>
      <c r="I66" s="40"/>
      <c r="J66" s="40"/>
    </row>
    <row r="67" spans="1:10" ht="25.5" x14ac:dyDescent="0.2">
      <c r="A67" s="36" t="s">
        <v>210</v>
      </c>
      <c r="B67" s="37" t="s">
        <v>228</v>
      </c>
      <c r="C67" s="36" t="s">
        <v>36</v>
      </c>
      <c r="D67" s="36" t="s">
        <v>229</v>
      </c>
      <c r="E67" s="90" t="s">
        <v>230</v>
      </c>
      <c r="F67" s="90"/>
      <c r="G67" s="38" t="s">
        <v>231</v>
      </c>
      <c r="H67" s="39">
        <v>1.5</v>
      </c>
      <c r="I67" s="40"/>
      <c r="J67" s="40"/>
    </row>
    <row r="68" spans="1:10" ht="25.5" x14ac:dyDescent="0.2">
      <c r="A68" s="36" t="s">
        <v>210</v>
      </c>
      <c r="B68" s="37" t="s">
        <v>265</v>
      </c>
      <c r="C68" s="36" t="s">
        <v>36</v>
      </c>
      <c r="D68" s="36" t="s">
        <v>266</v>
      </c>
      <c r="E68" s="90" t="s">
        <v>230</v>
      </c>
      <c r="F68" s="90"/>
      <c r="G68" s="38" t="s">
        <v>231</v>
      </c>
      <c r="H68" s="39">
        <v>1</v>
      </c>
      <c r="I68" s="40"/>
      <c r="J68" s="40"/>
    </row>
    <row r="69" spans="1:10" x14ac:dyDescent="0.2">
      <c r="A69" s="41" t="s">
        <v>211</v>
      </c>
      <c r="B69" s="42" t="s">
        <v>267</v>
      </c>
      <c r="C69" s="41" t="s">
        <v>36</v>
      </c>
      <c r="D69" s="41" t="s">
        <v>268</v>
      </c>
      <c r="E69" s="92" t="s">
        <v>212</v>
      </c>
      <c r="F69" s="92"/>
      <c r="G69" s="43" t="s">
        <v>166</v>
      </c>
      <c r="H69" s="44">
        <v>1</v>
      </c>
      <c r="I69" s="45"/>
      <c r="J69" s="45"/>
    </row>
    <row r="70" spans="1:10" ht="38.25" x14ac:dyDescent="0.2">
      <c r="A70" s="41" t="s">
        <v>211</v>
      </c>
      <c r="B70" s="42" t="s">
        <v>269</v>
      </c>
      <c r="C70" s="41" t="s">
        <v>36</v>
      </c>
      <c r="D70" s="41" t="s">
        <v>270</v>
      </c>
      <c r="E70" s="92" t="s">
        <v>212</v>
      </c>
      <c r="F70" s="92"/>
      <c r="G70" s="43" t="s">
        <v>53</v>
      </c>
      <c r="H70" s="44">
        <v>1</v>
      </c>
      <c r="I70" s="45"/>
      <c r="J70" s="45"/>
    </row>
    <row r="71" spans="1:10" x14ac:dyDescent="0.2">
      <c r="A71" s="41" t="s">
        <v>211</v>
      </c>
      <c r="B71" s="42" t="s">
        <v>271</v>
      </c>
      <c r="C71" s="41" t="s">
        <v>21</v>
      </c>
      <c r="D71" s="41" t="s">
        <v>272</v>
      </c>
      <c r="E71" s="92" t="s">
        <v>213</v>
      </c>
      <c r="F71" s="92"/>
      <c r="G71" s="43" t="s">
        <v>225</v>
      </c>
      <c r="H71" s="44">
        <v>1</v>
      </c>
      <c r="I71" s="45"/>
      <c r="J71" s="45"/>
    </row>
    <row r="72" spans="1:10" x14ac:dyDescent="0.2">
      <c r="A72" s="41" t="s">
        <v>211</v>
      </c>
      <c r="B72" s="42" t="s">
        <v>232</v>
      </c>
      <c r="C72" s="41" t="s">
        <v>21</v>
      </c>
      <c r="D72" s="41" t="s">
        <v>233</v>
      </c>
      <c r="E72" s="92" t="s">
        <v>213</v>
      </c>
      <c r="F72" s="92"/>
      <c r="G72" s="43" t="s">
        <v>225</v>
      </c>
      <c r="H72" s="44">
        <v>1.5</v>
      </c>
      <c r="I72" s="45"/>
      <c r="J72" s="45"/>
    </row>
    <row r="73" spans="1:10" ht="15.75" customHeight="1" x14ac:dyDescent="0.2">
      <c r="A73" s="46"/>
      <c r="B73" s="46"/>
      <c r="C73" s="46"/>
      <c r="D73" s="46"/>
      <c r="E73" s="46" t="s">
        <v>215</v>
      </c>
      <c r="F73" s="47"/>
      <c r="G73" s="46" t="s">
        <v>216</v>
      </c>
      <c r="H73" s="47"/>
      <c r="I73" s="46" t="s">
        <v>217</v>
      </c>
      <c r="J73" s="47"/>
    </row>
    <row r="74" spans="1:10" ht="15" thickBot="1" x14ac:dyDescent="0.25">
      <c r="A74" s="46"/>
      <c r="B74" s="46"/>
      <c r="C74" s="46"/>
      <c r="D74" s="46"/>
      <c r="E74" s="46" t="s">
        <v>218</v>
      </c>
      <c r="F74" s="47"/>
      <c r="G74" s="46"/>
      <c r="H74" s="91" t="s">
        <v>219</v>
      </c>
      <c r="I74" s="91"/>
      <c r="J74" s="47"/>
    </row>
    <row r="75" spans="1:10" ht="9.75" customHeight="1" thickTop="1" x14ac:dyDescent="0.2">
      <c r="A75" s="48"/>
      <c r="B75" s="48"/>
      <c r="C75" s="48"/>
      <c r="D75" s="48"/>
      <c r="E75" s="48"/>
      <c r="F75" s="48"/>
      <c r="G75" s="48"/>
      <c r="H75" s="48"/>
      <c r="I75" s="48"/>
      <c r="J75" s="48"/>
    </row>
    <row r="76" spans="1:10" ht="15" x14ac:dyDescent="0.2">
      <c r="A76" s="28" t="s">
        <v>171</v>
      </c>
      <c r="B76" s="29" t="s">
        <v>6</v>
      </c>
      <c r="C76" s="28" t="s">
        <v>7</v>
      </c>
      <c r="D76" s="28" t="s">
        <v>8</v>
      </c>
      <c r="E76" s="88" t="s">
        <v>207</v>
      </c>
      <c r="F76" s="88"/>
      <c r="G76" s="30" t="s">
        <v>9</v>
      </c>
      <c r="H76" s="29" t="s">
        <v>10</v>
      </c>
      <c r="I76" s="29" t="s">
        <v>11</v>
      </c>
      <c r="J76" s="29" t="s">
        <v>13</v>
      </c>
    </row>
    <row r="77" spans="1:10" ht="38.25" x14ac:dyDescent="0.2">
      <c r="A77" s="31" t="s">
        <v>208</v>
      </c>
      <c r="B77" s="32" t="s">
        <v>172</v>
      </c>
      <c r="C77" s="31" t="s">
        <v>31</v>
      </c>
      <c r="D77" s="31" t="s">
        <v>173</v>
      </c>
      <c r="E77" s="89" t="s">
        <v>274</v>
      </c>
      <c r="F77" s="89"/>
      <c r="G77" s="33" t="s">
        <v>166</v>
      </c>
      <c r="H77" s="34">
        <v>1</v>
      </c>
      <c r="I77" s="35"/>
      <c r="J77" s="35"/>
    </row>
    <row r="78" spans="1:10" ht="25.5" x14ac:dyDescent="0.2">
      <c r="A78" s="36" t="s">
        <v>210</v>
      </c>
      <c r="B78" s="37" t="s">
        <v>275</v>
      </c>
      <c r="C78" s="36" t="s">
        <v>21</v>
      </c>
      <c r="D78" s="36" t="s">
        <v>276</v>
      </c>
      <c r="E78" s="90" t="s">
        <v>209</v>
      </c>
      <c r="F78" s="90"/>
      <c r="G78" s="38" t="s">
        <v>225</v>
      </c>
      <c r="H78" s="39">
        <v>8</v>
      </c>
      <c r="I78" s="40"/>
      <c r="J78" s="40"/>
    </row>
    <row r="79" spans="1:10" ht="25.5" x14ac:dyDescent="0.2">
      <c r="A79" s="36" t="s">
        <v>210</v>
      </c>
      <c r="B79" s="37" t="s">
        <v>277</v>
      </c>
      <c r="C79" s="36" t="s">
        <v>21</v>
      </c>
      <c r="D79" s="36" t="s">
        <v>278</v>
      </c>
      <c r="E79" s="90" t="s">
        <v>209</v>
      </c>
      <c r="F79" s="90"/>
      <c r="G79" s="38" t="s">
        <v>225</v>
      </c>
      <c r="H79" s="39">
        <v>3.2</v>
      </c>
      <c r="I79" s="40"/>
      <c r="J79" s="40"/>
    </row>
    <row r="80" spans="1:10" ht="25.5" x14ac:dyDescent="0.2">
      <c r="A80" s="41" t="s">
        <v>211</v>
      </c>
      <c r="B80" s="42" t="s">
        <v>279</v>
      </c>
      <c r="C80" s="41" t="s">
        <v>21</v>
      </c>
      <c r="D80" s="41" t="s">
        <v>280</v>
      </c>
      <c r="E80" s="92" t="s">
        <v>212</v>
      </c>
      <c r="F80" s="92"/>
      <c r="G80" s="43" t="s">
        <v>33</v>
      </c>
      <c r="H80" s="44">
        <v>4</v>
      </c>
      <c r="I80" s="45"/>
      <c r="J80" s="45"/>
    </row>
    <row r="81" spans="1:10" ht="38.25" x14ac:dyDescent="0.2">
      <c r="A81" s="41" t="s">
        <v>211</v>
      </c>
      <c r="B81" s="42" t="s">
        <v>281</v>
      </c>
      <c r="C81" s="41" t="s">
        <v>21</v>
      </c>
      <c r="D81" s="41" t="s">
        <v>282</v>
      </c>
      <c r="E81" s="92" t="s">
        <v>212</v>
      </c>
      <c r="F81" s="92"/>
      <c r="G81" s="43" t="s">
        <v>33</v>
      </c>
      <c r="H81" s="44">
        <v>20</v>
      </c>
      <c r="I81" s="45"/>
      <c r="J81" s="45"/>
    </row>
    <row r="82" spans="1:10" x14ac:dyDescent="0.2">
      <c r="A82" s="41" t="s">
        <v>211</v>
      </c>
      <c r="B82" s="42" t="s">
        <v>283</v>
      </c>
      <c r="C82" s="41" t="s">
        <v>21</v>
      </c>
      <c r="D82" s="41" t="s">
        <v>284</v>
      </c>
      <c r="E82" s="92" t="s">
        <v>212</v>
      </c>
      <c r="F82" s="92"/>
      <c r="G82" s="43" t="s">
        <v>227</v>
      </c>
      <c r="H82" s="44">
        <v>0.13</v>
      </c>
      <c r="I82" s="45"/>
      <c r="J82" s="45"/>
    </row>
    <row r="83" spans="1:10" x14ac:dyDescent="0.2">
      <c r="A83" s="41" t="s">
        <v>211</v>
      </c>
      <c r="B83" s="42" t="s">
        <v>285</v>
      </c>
      <c r="C83" s="41" t="s">
        <v>222</v>
      </c>
      <c r="D83" s="41" t="s">
        <v>286</v>
      </c>
      <c r="E83" s="92" t="s">
        <v>212</v>
      </c>
      <c r="F83" s="92"/>
      <c r="G83" s="43" t="s">
        <v>53</v>
      </c>
      <c r="H83" s="44">
        <v>4.9800000000000004</v>
      </c>
      <c r="I83" s="45"/>
      <c r="J83" s="45"/>
    </row>
    <row r="84" spans="1:10" x14ac:dyDescent="0.2">
      <c r="A84" s="41" t="s">
        <v>211</v>
      </c>
      <c r="B84" s="42" t="s">
        <v>287</v>
      </c>
      <c r="C84" s="41" t="s">
        <v>36</v>
      </c>
      <c r="D84" s="41" t="s">
        <v>288</v>
      </c>
      <c r="E84" s="92" t="s">
        <v>212</v>
      </c>
      <c r="F84" s="92"/>
      <c r="G84" s="43" t="s">
        <v>49</v>
      </c>
      <c r="H84" s="44">
        <v>18.7</v>
      </c>
      <c r="I84" s="45"/>
      <c r="J84" s="45"/>
    </row>
    <row r="85" spans="1:10" ht="18" customHeight="1" x14ac:dyDescent="0.2">
      <c r="A85" s="46"/>
      <c r="B85" s="46"/>
      <c r="C85" s="46"/>
      <c r="D85" s="46"/>
      <c r="E85" s="46" t="s">
        <v>215</v>
      </c>
      <c r="F85" s="47"/>
      <c r="G85" s="46" t="s">
        <v>216</v>
      </c>
      <c r="H85" s="47"/>
      <c r="I85" s="46" t="s">
        <v>217</v>
      </c>
      <c r="J85" s="47"/>
    </row>
    <row r="86" spans="1:10" ht="15" thickBot="1" x14ac:dyDescent="0.25">
      <c r="A86" s="46"/>
      <c r="B86" s="46"/>
      <c r="C86" s="46"/>
      <c r="D86" s="46"/>
      <c r="E86" s="46" t="s">
        <v>218</v>
      </c>
      <c r="F86" s="47"/>
      <c r="G86" s="46"/>
      <c r="H86" s="91" t="s">
        <v>219</v>
      </c>
      <c r="I86" s="91"/>
      <c r="J86" s="47"/>
    </row>
    <row r="87" spans="1:10" ht="9.75" customHeight="1" thickTop="1" x14ac:dyDescent="0.2">
      <c r="A87" s="48"/>
      <c r="B87" s="48"/>
      <c r="C87" s="48"/>
      <c r="D87" s="48"/>
      <c r="E87" s="48"/>
      <c r="F87" s="48"/>
      <c r="G87" s="48"/>
      <c r="H87" s="48"/>
      <c r="I87" s="48"/>
      <c r="J87" s="48"/>
    </row>
    <row r="88" spans="1:10" ht="15" x14ac:dyDescent="0.2">
      <c r="A88" s="28" t="s">
        <v>176</v>
      </c>
      <c r="B88" s="29" t="s">
        <v>6</v>
      </c>
      <c r="C88" s="28" t="s">
        <v>7</v>
      </c>
      <c r="D88" s="28" t="s">
        <v>8</v>
      </c>
      <c r="E88" s="88" t="s">
        <v>207</v>
      </c>
      <c r="F88" s="88"/>
      <c r="G88" s="30" t="s">
        <v>9</v>
      </c>
      <c r="H88" s="29" t="s">
        <v>10</v>
      </c>
      <c r="I88" s="29" t="s">
        <v>11</v>
      </c>
      <c r="J88" s="29" t="s">
        <v>13</v>
      </c>
    </row>
    <row r="89" spans="1:10" ht="63.75" x14ac:dyDescent="0.2">
      <c r="A89" s="31" t="s">
        <v>208</v>
      </c>
      <c r="B89" s="32" t="s">
        <v>177</v>
      </c>
      <c r="C89" s="31" t="s">
        <v>31</v>
      </c>
      <c r="D89" s="31" t="s">
        <v>178</v>
      </c>
      <c r="E89" s="89" t="s">
        <v>273</v>
      </c>
      <c r="F89" s="89"/>
      <c r="G89" s="33" t="s">
        <v>166</v>
      </c>
      <c r="H89" s="34">
        <v>1</v>
      </c>
      <c r="I89" s="35"/>
      <c r="J89" s="35"/>
    </row>
    <row r="90" spans="1:10" ht="63.75" x14ac:dyDescent="0.2">
      <c r="A90" s="41" t="s">
        <v>211</v>
      </c>
      <c r="B90" s="42" t="s">
        <v>289</v>
      </c>
      <c r="C90" s="41" t="s">
        <v>31</v>
      </c>
      <c r="D90" s="41" t="s">
        <v>178</v>
      </c>
      <c r="E90" s="92" t="s">
        <v>290</v>
      </c>
      <c r="F90" s="92"/>
      <c r="G90" s="43" t="s">
        <v>166</v>
      </c>
      <c r="H90" s="44">
        <v>1</v>
      </c>
      <c r="I90" s="45"/>
      <c r="J90" s="45"/>
    </row>
    <row r="91" spans="1:10" ht="25.5" x14ac:dyDescent="0.2">
      <c r="A91" s="46"/>
      <c r="B91" s="46"/>
      <c r="C91" s="46"/>
      <c r="D91" s="46"/>
      <c r="E91" s="46" t="s">
        <v>215</v>
      </c>
      <c r="F91" s="47"/>
      <c r="G91" s="46" t="s">
        <v>216</v>
      </c>
      <c r="H91" s="47"/>
      <c r="I91" s="46" t="s">
        <v>217</v>
      </c>
      <c r="J91" s="47"/>
    </row>
    <row r="92" spans="1:10" ht="15" thickBot="1" x14ac:dyDescent="0.25">
      <c r="A92" s="46"/>
      <c r="B92" s="46"/>
      <c r="C92" s="46"/>
      <c r="D92" s="46"/>
      <c r="E92" s="46" t="s">
        <v>218</v>
      </c>
      <c r="F92" s="47"/>
      <c r="G92" s="46"/>
      <c r="H92" s="91" t="s">
        <v>219</v>
      </c>
      <c r="I92" s="91"/>
      <c r="J92" s="47"/>
    </row>
    <row r="93" spans="1:10" ht="15" thickTop="1" x14ac:dyDescent="0.2">
      <c r="A93" s="48"/>
      <c r="B93" s="48"/>
      <c r="C93" s="48"/>
      <c r="D93" s="48"/>
      <c r="E93" s="48"/>
      <c r="F93" s="48"/>
      <c r="G93" s="48"/>
      <c r="H93" s="48"/>
      <c r="I93" s="48"/>
      <c r="J93" s="48"/>
    </row>
    <row r="94" spans="1:10" ht="15" x14ac:dyDescent="0.2">
      <c r="A94" s="28" t="s">
        <v>195</v>
      </c>
      <c r="B94" s="29" t="s">
        <v>6</v>
      </c>
      <c r="C94" s="28" t="s">
        <v>7</v>
      </c>
      <c r="D94" s="28" t="s">
        <v>8</v>
      </c>
      <c r="E94" s="88" t="s">
        <v>207</v>
      </c>
      <c r="F94" s="88"/>
      <c r="G94" s="30" t="s">
        <v>9</v>
      </c>
      <c r="H94" s="29" t="s">
        <v>10</v>
      </c>
      <c r="I94" s="29" t="s">
        <v>11</v>
      </c>
      <c r="J94" s="29" t="s">
        <v>13</v>
      </c>
    </row>
    <row r="95" spans="1:10" ht="38.25" x14ac:dyDescent="0.2">
      <c r="A95" s="31" t="s">
        <v>208</v>
      </c>
      <c r="B95" s="32" t="s">
        <v>196</v>
      </c>
      <c r="C95" s="31" t="s">
        <v>31</v>
      </c>
      <c r="D95" s="31" t="s">
        <v>197</v>
      </c>
      <c r="E95" s="89" t="s">
        <v>291</v>
      </c>
      <c r="F95" s="89"/>
      <c r="G95" s="33" t="s">
        <v>60</v>
      </c>
      <c r="H95" s="34">
        <v>1</v>
      </c>
      <c r="I95" s="35"/>
      <c r="J95" s="35"/>
    </row>
    <row r="96" spans="1:10" ht="25.5" x14ac:dyDescent="0.2">
      <c r="A96" s="36" t="s">
        <v>210</v>
      </c>
      <c r="B96" s="37" t="s">
        <v>235</v>
      </c>
      <c r="C96" s="36" t="s">
        <v>21</v>
      </c>
      <c r="D96" s="36" t="s">
        <v>236</v>
      </c>
      <c r="E96" s="90" t="s">
        <v>209</v>
      </c>
      <c r="F96" s="90"/>
      <c r="G96" s="38" t="s">
        <v>225</v>
      </c>
      <c r="H96" s="39">
        <v>4.0999999999999996</v>
      </c>
      <c r="I96" s="40"/>
      <c r="J96" s="40"/>
    </row>
    <row r="97" spans="1:10" ht="25.5" x14ac:dyDescent="0.2">
      <c r="A97" s="46"/>
      <c r="B97" s="46"/>
      <c r="C97" s="46"/>
      <c r="D97" s="46"/>
      <c r="E97" s="46" t="s">
        <v>215</v>
      </c>
      <c r="F97" s="47"/>
      <c r="G97" s="46" t="s">
        <v>216</v>
      </c>
      <c r="H97" s="47"/>
      <c r="I97" s="46" t="s">
        <v>217</v>
      </c>
      <c r="J97" s="47"/>
    </row>
    <row r="98" spans="1:10" ht="15" thickBot="1" x14ac:dyDescent="0.25">
      <c r="A98" s="46"/>
      <c r="B98" s="46"/>
      <c r="C98" s="46"/>
      <c r="D98" s="46"/>
      <c r="E98" s="46" t="s">
        <v>218</v>
      </c>
      <c r="F98" s="47"/>
      <c r="G98" s="46"/>
      <c r="H98" s="91" t="s">
        <v>219</v>
      </c>
      <c r="I98" s="91"/>
      <c r="J98" s="47"/>
    </row>
    <row r="99" spans="1:10" ht="15" thickTop="1" x14ac:dyDescent="0.2">
      <c r="A99" s="48"/>
      <c r="B99" s="48"/>
      <c r="C99" s="48"/>
      <c r="D99" s="48"/>
      <c r="E99" s="48"/>
      <c r="F99" s="48"/>
      <c r="G99" s="48"/>
      <c r="H99" s="48"/>
      <c r="I99" s="48"/>
      <c r="J99" s="48"/>
    </row>
    <row r="100" spans="1:10" ht="15" x14ac:dyDescent="0.2">
      <c r="A100" s="28" t="s">
        <v>198</v>
      </c>
      <c r="B100" s="29" t="s">
        <v>6</v>
      </c>
      <c r="C100" s="28" t="s">
        <v>7</v>
      </c>
      <c r="D100" s="28" t="s">
        <v>8</v>
      </c>
      <c r="E100" s="88" t="s">
        <v>207</v>
      </c>
      <c r="F100" s="88"/>
      <c r="G100" s="30" t="s">
        <v>9</v>
      </c>
      <c r="H100" s="29" t="s">
        <v>10</v>
      </c>
      <c r="I100" s="29" t="s">
        <v>11</v>
      </c>
      <c r="J100" s="29" t="s">
        <v>13</v>
      </c>
    </row>
    <row r="101" spans="1:10" ht="25.5" x14ac:dyDescent="0.2">
      <c r="A101" s="31" t="s">
        <v>208</v>
      </c>
      <c r="B101" s="32" t="s">
        <v>199</v>
      </c>
      <c r="C101" s="31" t="s">
        <v>31</v>
      </c>
      <c r="D101" s="31" t="s">
        <v>194</v>
      </c>
      <c r="E101" s="89" t="s">
        <v>209</v>
      </c>
      <c r="F101" s="89"/>
      <c r="G101" s="33" t="s">
        <v>53</v>
      </c>
      <c r="H101" s="34">
        <v>1</v>
      </c>
      <c r="I101" s="35"/>
      <c r="J101" s="35"/>
    </row>
    <row r="102" spans="1:10" ht="25.5" x14ac:dyDescent="0.2">
      <c r="A102" s="36" t="s">
        <v>210</v>
      </c>
      <c r="B102" s="37" t="s">
        <v>235</v>
      </c>
      <c r="C102" s="36" t="s">
        <v>21</v>
      </c>
      <c r="D102" s="36" t="s">
        <v>236</v>
      </c>
      <c r="E102" s="90" t="s">
        <v>209</v>
      </c>
      <c r="F102" s="90"/>
      <c r="G102" s="38" t="s">
        <v>225</v>
      </c>
      <c r="H102" s="39">
        <v>0.1</v>
      </c>
      <c r="I102" s="40"/>
      <c r="J102" s="40"/>
    </row>
    <row r="103" spans="1:10" ht="25.5" x14ac:dyDescent="0.2">
      <c r="A103" s="46"/>
      <c r="B103" s="46"/>
      <c r="C103" s="46"/>
      <c r="D103" s="46"/>
      <c r="E103" s="46" t="s">
        <v>215</v>
      </c>
      <c r="F103" s="47"/>
      <c r="G103" s="46" t="s">
        <v>216</v>
      </c>
      <c r="H103" s="47"/>
      <c r="I103" s="46" t="s">
        <v>217</v>
      </c>
      <c r="J103" s="47"/>
    </row>
    <row r="104" spans="1:10" ht="15" thickBot="1" x14ac:dyDescent="0.25">
      <c r="A104" s="46"/>
      <c r="B104" s="46"/>
      <c r="C104" s="46"/>
      <c r="D104" s="46"/>
      <c r="E104" s="46" t="s">
        <v>218</v>
      </c>
      <c r="F104" s="47"/>
      <c r="G104" s="46"/>
      <c r="H104" s="91" t="s">
        <v>219</v>
      </c>
      <c r="I104" s="91"/>
      <c r="J104" s="47"/>
    </row>
    <row r="105" spans="1:10" ht="15" thickTop="1" x14ac:dyDescent="0.2">
      <c r="A105" s="48"/>
      <c r="B105" s="48"/>
      <c r="C105" s="48"/>
      <c r="D105" s="48"/>
      <c r="E105" s="48"/>
      <c r="F105" s="48"/>
      <c r="G105" s="48"/>
      <c r="H105" s="48"/>
      <c r="I105" s="48"/>
      <c r="J105" s="48"/>
    </row>
    <row r="106" spans="1:10" ht="15" x14ac:dyDescent="0.2">
      <c r="A106" s="28" t="s">
        <v>200</v>
      </c>
      <c r="B106" s="29" t="s">
        <v>6</v>
      </c>
      <c r="C106" s="28" t="s">
        <v>7</v>
      </c>
      <c r="D106" s="28" t="s">
        <v>8</v>
      </c>
      <c r="E106" s="88" t="s">
        <v>207</v>
      </c>
      <c r="F106" s="88"/>
      <c r="G106" s="30" t="s">
        <v>9</v>
      </c>
      <c r="H106" s="29" t="s">
        <v>10</v>
      </c>
      <c r="I106" s="29" t="s">
        <v>11</v>
      </c>
      <c r="J106" s="29" t="s">
        <v>13</v>
      </c>
    </row>
    <row r="107" spans="1:10" ht="25.5" x14ac:dyDescent="0.2">
      <c r="A107" s="31" t="s">
        <v>208</v>
      </c>
      <c r="B107" s="32" t="s">
        <v>201</v>
      </c>
      <c r="C107" s="31" t="s">
        <v>31</v>
      </c>
      <c r="D107" s="31" t="s">
        <v>202</v>
      </c>
      <c r="E107" s="89" t="s">
        <v>291</v>
      </c>
      <c r="F107" s="89"/>
      <c r="G107" s="33" t="s">
        <v>60</v>
      </c>
      <c r="H107" s="34">
        <v>1</v>
      </c>
      <c r="I107" s="35"/>
      <c r="J107" s="35"/>
    </row>
    <row r="108" spans="1:10" ht="25.5" x14ac:dyDescent="0.2">
      <c r="A108" s="36" t="s">
        <v>210</v>
      </c>
      <c r="B108" s="37" t="s">
        <v>235</v>
      </c>
      <c r="C108" s="36" t="s">
        <v>21</v>
      </c>
      <c r="D108" s="36" t="s">
        <v>236</v>
      </c>
      <c r="E108" s="90" t="s">
        <v>209</v>
      </c>
      <c r="F108" s="90"/>
      <c r="G108" s="38" t="s">
        <v>225</v>
      </c>
      <c r="H108" s="39">
        <v>1.2</v>
      </c>
      <c r="I108" s="40"/>
      <c r="J108" s="40"/>
    </row>
    <row r="109" spans="1:10" ht="25.5" x14ac:dyDescent="0.2">
      <c r="A109" s="41" t="s">
        <v>211</v>
      </c>
      <c r="B109" s="42" t="s">
        <v>292</v>
      </c>
      <c r="C109" s="41" t="s">
        <v>293</v>
      </c>
      <c r="D109" s="41" t="s">
        <v>294</v>
      </c>
      <c r="E109" s="92" t="s">
        <v>212</v>
      </c>
      <c r="F109" s="92"/>
      <c r="G109" s="43" t="s">
        <v>170</v>
      </c>
      <c r="H109" s="44">
        <v>0.2</v>
      </c>
      <c r="I109" s="45"/>
      <c r="J109" s="45"/>
    </row>
    <row r="110" spans="1:10" ht="25.5" x14ac:dyDescent="0.2">
      <c r="A110" s="46"/>
      <c r="B110" s="46"/>
      <c r="C110" s="46"/>
      <c r="D110" s="46"/>
      <c r="E110" s="46" t="s">
        <v>215</v>
      </c>
      <c r="F110" s="47"/>
      <c r="G110" s="46" t="s">
        <v>216</v>
      </c>
      <c r="H110" s="47"/>
      <c r="I110" s="46" t="s">
        <v>217</v>
      </c>
      <c r="J110" s="47"/>
    </row>
    <row r="111" spans="1:10" x14ac:dyDescent="0.2">
      <c r="A111" s="46"/>
      <c r="B111" s="46"/>
      <c r="C111" s="46"/>
      <c r="D111" s="46"/>
      <c r="E111" s="46" t="s">
        <v>218</v>
      </c>
      <c r="F111" s="47"/>
      <c r="G111" s="46"/>
      <c r="H111" s="91" t="s">
        <v>219</v>
      </c>
      <c r="I111" s="91"/>
      <c r="J111" s="47"/>
    </row>
    <row r="112" spans="1:10" ht="41.25" customHeight="1" x14ac:dyDescent="0.2">
      <c r="A112" s="49"/>
      <c r="B112" s="49"/>
      <c r="C112" s="49"/>
      <c r="D112" s="49"/>
      <c r="E112" s="49"/>
      <c r="F112" s="49"/>
      <c r="G112" s="49"/>
      <c r="H112" s="49"/>
      <c r="I112" s="49"/>
      <c r="J112" s="49"/>
    </row>
    <row r="113" spans="1:10" ht="54" customHeight="1" x14ac:dyDescent="0.2">
      <c r="A113" s="93" t="s">
        <v>325</v>
      </c>
      <c r="B113" s="85"/>
      <c r="C113" s="85"/>
      <c r="D113" s="85"/>
      <c r="E113" s="85"/>
      <c r="F113" s="85"/>
      <c r="G113" s="85"/>
      <c r="H113" s="85"/>
      <c r="I113" s="85"/>
      <c r="J113" s="85"/>
    </row>
  </sheetData>
  <autoFilter ref="A5:J111" xr:uid="{49DC21C8-57CE-4D9A-B737-C65FDF9FF867}"/>
  <mergeCells count="92">
    <mergeCell ref="A113:J113"/>
    <mergeCell ref="E108:F108"/>
    <mergeCell ref="E109:F109"/>
    <mergeCell ref="H111:I111"/>
    <mergeCell ref="E100:F100"/>
    <mergeCell ref="E101:F101"/>
    <mergeCell ref="E102:F102"/>
    <mergeCell ref="H104:I104"/>
    <mergeCell ref="E106:F106"/>
    <mergeCell ref="E107:F107"/>
    <mergeCell ref="E94:F94"/>
    <mergeCell ref="E95:F95"/>
    <mergeCell ref="E96:F96"/>
    <mergeCell ref="H98:I98"/>
    <mergeCell ref="E88:F88"/>
    <mergeCell ref="E89:F89"/>
    <mergeCell ref="E90:F90"/>
    <mergeCell ref="H92:I92"/>
    <mergeCell ref="H86:I86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H62:I62"/>
    <mergeCell ref="E64:F64"/>
    <mergeCell ref="E72:F72"/>
    <mergeCell ref="H74:I74"/>
    <mergeCell ref="E66:F66"/>
    <mergeCell ref="E67:F67"/>
    <mergeCell ref="E68:F68"/>
    <mergeCell ref="E69:F69"/>
    <mergeCell ref="E70:F70"/>
    <mergeCell ref="E71:F71"/>
    <mergeCell ref="E65:F65"/>
    <mergeCell ref="E53:F53"/>
    <mergeCell ref="E54:F54"/>
    <mergeCell ref="E55:F55"/>
    <mergeCell ref="E56:F56"/>
    <mergeCell ref="E57:F57"/>
    <mergeCell ref="E58:F58"/>
    <mergeCell ref="E59:F59"/>
    <mergeCell ref="E60:F60"/>
    <mergeCell ref="H51:I51"/>
    <mergeCell ref="E42:F42"/>
    <mergeCell ref="E43:F43"/>
    <mergeCell ref="E44:F44"/>
    <mergeCell ref="E36:F36"/>
    <mergeCell ref="E37:F37"/>
    <mergeCell ref="E38:F38"/>
    <mergeCell ref="H40:I40"/>
    <mergeCell ref="E45:F45"/>
    <mergeCell ref="E46:F46"/>
    <mergeCell ref="E47:F47"/>
    <mergeCell ref="E48:F48"/>
    <mergeCell ref="E49:F49"/>
    <mergeCell ref="E35:F35"/>
    <mergeCell ref="E20:F20"/>
    <mergeCell ref="E21:F21"/>
    <mergeCell ref="E22:F22"/>
    <mergeCell ref="H24:I24"/>
    <mergeCell ref="E26:F26"/>
    <mergeCell ref="E27:F27"/>
    <mergeCell ref="E28:F28"/>
    <mergeCell ref="E29:F29"/>
    <mergeCell ref="H31:I31"/>
    <mergeCell ref="E33:F33"/>
    <mergeCell ref="E34:F34"/>
    <mergeCell ref="E19:F19"/>
    <mergeCell ref="E6:F6"/>
    <mergeCell ref="E7:F7"/>
    <mergeCell ref="E8:F8"/>
    <mergeCell ref="H10:I10"/>
    <mergeCell ref="E12:F12"/>
    <mergeCell ref="E13:F13"/>
    <mergeCell ref="E14:F14"/>
    <mergeCell ref="E15:F15"/>
    <mergeCell ref="H17:I17"/>
    <mergeCell ref="A3:J3"/>
    <mergeCell ref="A4:J4"/>
    <mergeCell ref="C1:D1"/>
    <mergeCell ref="E1:F1"/>
    <mergeCell ref="G1:H1"/>
    <mergeCell ref="I1:J1"/>
    <mergeCell ref="C2:D2"/>
    <mergeCell ref="E2:F2"/>
    <mergeCell ref="G2:H2"/>
    <mergeCell ref="I2:J2"/>
  </mergeCells>
  <pageMargins left="0.51181102362204722" right="0.51181102362204722" top="0.78740157480314965" bottom="0.78740157480314965" header="0.31496062992125984" footer="0.31496062992125984"/>
  <pageSetup paperSize="9" scale="74" fitToHeight="0" orientation="landscape" horizontalDpi="4294967293" verticalDpi="4294967293" r:id="rId1"/>
  <headerFooter>
    <oddFooter>&amp;R&amp;P</oddFooter>
  </headerFooter>
  <rowBreaks count="3" manualBreakCount="3">
    <brk id="31" max="9" man="1"/>
    <brk id="62" max="9" man="1"/>
    <brk id="9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13A3D-55B4-4A48-B7D2-978497B8DE3E}">
  <dimension ref="A1:I56"/>
  <sheetViews>
    <sheetView view="pageBreakPreview" topLeftCell="A34" zoomScale="130" zoomScaleNormal="100" zoomScaleSheetLayoutView="130" workbookViewId="0">
      <selection activeCell="G54" sqref="G54"/>
    </sheetView>
  </sheetViews>
  <sheetFormatPr defaultRowHeight="14.25" x14ac:dyDescent="0.2"/>
  <cols>
    <col min="1" max="1" width="12.625" style="27" customWidth="1"/>
    <col min="2" max="2" width="46.375" style="27" customWidth="1"/>
    <col min="3" max="3" width="12" style="27" customWidth="1"/>
    <col min="4" max="4" width="9" style="27"/>
    <col min="5" max="5" width="8.375" style="27" bestFit="1" customWidth="1"/>
    <col min="6" max="6" width="9" style="27"/>
    <col min="7" max="7" width="9.25" style="27" bestFit="1" customWidth="1"/>
    <col min="8" max="8" width="9" style="27"/>
    <col min="9" max="9" width="9.25" style="27" bestFit="1" customWidth="1"/>
    <col min="10" max="16384" width="9" style="27"/>
  </cols>
  <sheetData>
    <row r="1" spans="1:9" x14ac:dyDescent="0.2">
      <c r="A1" s="124"/>
      <c r="B1" s="124"/>
      <c r="C1" s="124"/>
      <c r="D1" s="124"/>
      <c r="E1" s="124"/>
    </row>
    <row r="2" spans="1:9" ht="26.25" customHeight="1" x14ac:dyDescent="0.2">
      <c r="A2" s="124"/>
      <c r="B2" s="124"/>
      <c r="C2" s="124"/>
      <c r="D2" s="124"/>
      <c r="E2" s="124"/>
    </row>
    <row r="3" spans="1:9" ht="42" customHeight="1" x14ac:dyDescent="0.2">
      <c r="A3" s="125"/>
      <c r="B3" s="125"/>
      <c r="C3" s="125"/>
      <c r="D3" s="125"/>
      <c r="E3" s="125"/>
    </row>
    <row r="4" spans="1:9" ht="19.5" customHeight="1" x14ac:dyDescent="0.2">
      <c r="A4" s="126" t="s">
        <v>295</v>
      </c>
      <c r="B4" s="126"/>
      <c r="C4" s="126"/>
      <c r="D4" s="126"/>
      <c r="E4" s="126"/>
    </row>
    <row r="5" spans="1:9" x14ac:dyDescent="0.2">
      <c r="A5" s="127" t="s">
        <v>296</v>
      </c>
      <c r="B5" s="127"/>
      <c r="C5" s="127"/>
      <c r="D5" s="127"/>
      <c r="E5" s="127"/>
    </row>
    <row r="6" spans="1:9" x14ac:dyDescent="0.2">
      <c r="A6" s="127" t="s">
        <v>297</v>
      </c>
      <c r="B6" s="127"/>
      <c r="C6" s="127"/>
      <c r="D6" s="127"/>
      <c r="E6" s="127"/>
    </row>
    <row r="7" spans="1:9" x14ac:dyDescent="0.2">
      <c r="A7" s="128"/>
      <c r="B7" s="129"/>
      <c r="C7" s="129"/>
      <c r="D7" s="129"/>
      <c r="E7" s="130"/>
    </row>
    <row r="8" spans="1:9" ht="18.75" x14ac:dyDescent="0.3">
      <c r="A8" s="112" t="s">
        <v>298</v>
      </c>
      <c r="B8" s="112"/>
      <c r="C8" s="112"/>
      <c r="D8" s="112"/>
      <c r="E8" s="112"/>
      <c r="G8" s="50"/>
      <c r="H8" s="50"/>
      <c r="I8" s="50"/>
    </row>
    <row r="9" spans="1:9" x14ac:dyDescent="0.2">
      <c r="A9" s="113" t="s">
        <v>299</v>
      </c>
      <c r="B9" s="113" t="s">
        <v>300</v>
      </c>
      <c r="C9" s="115" t="s">
        <v>301</v>
      </c>
      <c r="D9" s="116"/>
      <c r="E9" s="117"/>
      <c r="G9" s="50"/>
      <c r="H9" s="50"/>
      <c r="I9" s="50"/>
    </row>
    <row r="10" spans="1:9" ht="15" x14ac:dyDescent="0.25">
      <c r="A10" s="114"/>
      <c r="B10" s="114"/>
      <c r="C10" s="51" t="s">
        <v>302</v>
      </c>
      <c r="D10" s="51" t="s">
        <v>303</v>
      </c>
      <c r="E10" s="52" t="s">
        <v>304</v>
      </c>
      <c r="G10" s="50"/>
      <c r="H10" s="50"/>
      <c r="I10" s="50"/>
    </row>
    <row r="11" spans="1:9" x14ac:dyDescent="0.2">
      <c r="A11" s="53" t="s">
        <v>305</v>
      </c>
      <c r="B11" s="54"/>
      <c r="C11" s="54">
        <v>0.03</v>
      </c>
      <c r="D11" s="54">
        <v>0.04</v>
      </c>
      <c r="E11" s="54">
        <v>5.5E-2</v>
      </c>
      <c r="G11" s="50"/>
      <c r="H11" s="50"/>
      <c r="I11" s="50"/>
    </row>
    <row r="12" spans="1:9" x14ac:dyDescent="0.2">
      <c r="A12" s="53" t="s">
        <v>306</v>
      </c>
      <c r="B12" s="54"/>
      <c r="C12" s="54">
        <v>8.0000000000000002E-3</v>
      </c>
      <c r="D12" s="54">
        <v>8.0000000000000002E-3</v>
      </c>
      <c r="E12" s="54">
        <v>0.01</v>
      </c>
      <c r="G12" s="50"/>
      <c r="H12" s="50"/>
      <c r="I12" s="50"/>
    </row>
    <row r="13" spans="1:9" x14ac:dyDescent="0.2">
      <c r="A13" s="53" t="s">
        <v>307</v>
      </c>
      <c r="B13" s="54"/>
      <c r="C13" s="54">
        <v>9.7000000000000003E-3</v>
      </c>
      <c r="D13" s="54">
        <v>1.2699999999999999E-2</v>
      </c>
      <c r="E13" s="54">
        <v>1.2699999999999999E-2</v>
      </c>
      <c r="G13" s="50"/>
      <c r="H13" s="50"/>
      <c r="I13" s="50"/>
    </row>
    <row r="14" spans="1:9" x14ac:dyDescent="0.2">
      <c r="A14" s="53" t="s">
        <v>308</v>
      </c>
      <c r="B14" s="54"/>
      <c r="C14" s="54">
        <v>5.8999999999999999E-3</v>
      </c>
      <c r="D14" s="54">
        <v>1.23E-2</v>
      </c>
      <c r="E14" s="54">
        <v>1.3899999999999999E-2</v>
      </c>
      <c r="G14" s="50"/>
      <c r="H14" s="50"/>
      <c r="I14" s="50"/>
    </row>
    <row r="15" spans="1:9" x14ac:dyDescent="0.2">
      <c r="A15" s="53" t="s">
        <v>309</v>
      </c>
      <c r="B15" s="54"/>
      <c r="C15" s="54">
        <v>6.1600000000000002E-2</v>
      </c>
      <c r="D15" s="54">
        <v>7.3999999999999996E-2</v>
      </c>
      <c r="E15" s="54">
        <v>8.9599999999999999E-2</v>
      </c>
      <c r="G15" s="50"/>
      <c r="H15" s="50"/>
      <c r="I15" s="50"/>
    </row>
    <row r="16" spans="1:9" x14ac:dyDescent="0.2">
      <c r="A16" s="53" t="s">
        <v>310</v>
      </c>
      <c r="B16" s="54"/>
      <c r="C16" s="54">
        <f>SUM(C19:C22)</f>
        <v>5.6499999999999995E-2</v>
      </c>
      <c r="D16" s="54">
        <f>SUM(D19:D22)</f>
        <v>0.11650000000000001</v>
      </c>
      <c r="E16" s="54">
        <f>SUM(E19:E22)</f>
        <v>0.13150000000000001</v>
      </c>
      <c r="G16" s="50"/>
      <c r="H16" s="50"/>
      <c r="I16" s="50"/>
    </row>
    <row r="17" spans="1:9" x14ac:dyDescent="0.2">
      <c r="A17" s="118"/>
      <c r="B17" s="119"/>
      <c r="C17" s="119"/>
      <c r="D17" s="119"/>
      <c r="E17" s="120"/>
      <c r="G17" s="50"/>
      <c r="H17" s="50"/>
      <c r="I17" s="50"/>
    </row>
    <row r="18" spans="1:9" ht="15" x14ac:dyDescent="0.25">
      <c r="A18" s="97" t="s">
        <v>311</v>
      </c>
      <c r="B18" s="98"/>
      <c r="C18" s="98"/>
      <c r="D18" s="98"/>
      <c r="E18" s="99"/>
      <c r="G18" s="50"/>
      <c r="H18" s="50"/>
      <c r="I18" s="50"/>
    </row>
    <row r="19" spans="1:9" x14ac:dyDescent="0.2">
      <c r="A19" s="53" t="s">
        <v>312</v>
      </c>
      <c r="B19" s="54"/>
      <c r="C19" s="54">
        <v>0.02</v>
      </c>
      <c r="D19" s="54">
        <v>3.5000000000000003E-2</v>
      </c>
      <c r="E19" s="54">
        <v>0.05</v>
      </c>
      <c r="G19" s="50"/>
      <c r="H19" s="50"/>
      <c r="I19" s="50"/>
    </row>
    <row r="20" spans="1:9" x14ac:dyDescent="0.2">
      <c r="A20" s="53" t="s">
        <v>313</v>
      </c>
      <c r="B20" s="54"/>
      <c r="C20" s="54">
        <v>6.4999999999999997E-3</v>
      </c>
      <c r="D20" s="54">
        <v>6.4999999999999997E-3</v>
      </c>
      <c r="E20" s="54">
        <v>6.4999999999999997E-3</v>
      </c>
      <c r="G20" s="50"/>
      <c r="H20" s="50"/>
      <c r="I20" s="50"/>
    </row>
    <row r="21" spans="1:9" x14ac:dyDescent="0.2">
      <c r="A21" s="53" t="s">
        <v>314</v>
      </c>
      <c r="B21" s="54"/>
      <c r="C21" s="54">
        <v>0.03</v>
      </c>
      <c r="D21" s="54">
        <v>0.03</v>
      </c>
      <c r="E21" s="54">
        <v>0.03</v>
      </c>
      <c r="G21" s="50"/>
      <c r="H21" s="50"/>
      <c r="I21" s="50"/>
    </row>
    <row r="22" spans="1:9" x14ac:dyDescent="0.2">
      <c r="A22" s="53" t="s">
        <v>315</v>
      </c>
      <c r="B22" s="54"/>
      <c r="C22" s="54">
        <v>0</v>
      </c>
      <c r="D22" s="54">
        <v>4.4999999999999998E-2</v>
      </c>
      <c r="E22" s="54">
        <v>4.4999999999999998E-2</v>
      </c>
      <c r="G22" s="50"/>
      <c r="H22" s="50"/>
      <c r="I22" s="50"/>
    </row>
    <row r="23" spans="1:9" x14ac:dyDescent="0.2">
      <c r="A23" s="53"/>
      <c r="B23" s="54"/>
      <c r="C23" s="55"/>
      <c r="D23" s="55"/>
      <c r="E23" s="56"/>
      <c r="G23" s="50"/>
      <c r="H23" s="50"/>
      <c r="I23" s="50"/>
    </row>
    <row r="24" spans="1:9" ht="15" x14ac:dyDescent="0.25">
      <c r="A24" s="51" t="s">
        <v>298</v>
      </c>
      <c r="B24" s="57">
        <f>(((1+(B11+B12+B13))*(1+B14)*(1+B15))/(1-B16))-1</f>
        <v>0</v>
      </c>
      <c r="C24" s="58"/>
      <c r="D24" s="58"/>
      <c r="E24" s="59"/>
      <c r="G24" s="50"/>
      <c r="H24" s="50"/>
      <c r="I24" s="50"/>
    </row>
    <row r="25" spans="1:9" x14ac:dyDescent="0.2">
      <c r="A25" s="121" t="s">
        <v>316</v>
      </c>
      <c r="B25" s="122"/>
      <c r="C25" s="122"/>
      <c r="D25" s="122"/>
      <c r="E25" s="123"/>
      <c r="G25" s="50"/>
      <c r="H25" s="50"/>
      <c r="I25" s="50"/>
    </row>
    <row r="26" spans="1:9" x14ac:dyDescent="0.2">
      <c r="A26" s="121"/>
      <c r="B26" s="122"/>
      <c r="C26" s="122"/>
      <c r="D26" s="122"/>
      <c r="E26" s="123"/>
      <c r="G26" s="50"/>
      <c r="H26" s="50"/>
      <c r="I26" s="50"/>
    </row>
    <row r="27" spans="1:9" x14ac:dyDescent="0.2">
      <c r="A27" s="109"/>
      <c r="B27" s="110"/>
      <c r="C27" s="110"/>
      <c r="D27" s="110"/>
      <c r="E27" s="111"/>
      <c r="G27" s="50"/>
      <c r="H27" s="50"/>
      <c r="I27" s="50"/>
    </row>
    <row r="28" spans="1:9" ht="18.75" x14ac:dyDescent="0.3">
      <c r="A28" s="112" t="s">
        <v>317</v>
      </c>
      <c r="B28" s="112"/>
      <c r="C28" s="112"/>
      <c r="D28" s="112"/>
      <c r="E28" s="112"/>
      <c r="G28" s="50"/>
      <c r="H28" s="50"/>
      <c r="I28" s="50"/>
    </row>
    <row r="29" spans="1:9" ht="15" customHeight="1" x14ac:dyDescent="0.2">
      <c r="A29" s="113" t="s">
        <v>299</v>
      </c>
      <c r="B29" s="113" t="s">
        <v>300</v>
      </c>
      <c r="C29" s="115" t="s">
        <v>301</v>
      </c>
      <c r="D29" s="116"/>
      <c r="E29" s="117"/>
      <c r="G29" s="50"/>
      <c r="H29" s="50"/>
      <c r="I29" s="50"/>
    </row>
    <row r="30" spans="1:9" ht="15" x14ac:dyDescent="0.25">
      <c r="A30" s="114"/>
      <c r="B30" s="114"/>
      <c r="C30" s="51" t="s">
        <v>302</v>
      </c>
      <c r="D30" s="51" t="s">
        <v>303</v>
      </c>
      <c r="E30" s="52" t="s">
        <v>304</v>
      </c>
      <c r="G30" s="50"/>
      <c r="H30" s="50"/>
      <c r="I30" s="50"/>
    </row>
    <row r="31" spans="1:9" x14ac:dyDescent="0.2">
      <c r="A31" s="53" t="s">
        <v>305</v>
      </c>
      <c r="B31" s="54"/>
      <c r="C31" s="54">
        <v>4.4900000000000002E-2</v>
      </c>
      <c r="D31" s="54">
        <v>3.4500000000000003E-2</v>
      </c>
      <c r="E31" s="54">
        <v>4.4900000000000002E-2</v>
      </c>
      <c r="G31" s="50"/>
      <c r="H31" s="50"/>
      <c r="I31" s="50"/>
    </row>
    <row r="32" spans="1:9" x14ac:dyDescent="0.2">
      <c r="A32" s="53" t="s">
        <v>306</v>
      </c>
      <c r="B32" s="54"/>
      <c r="C32" s="54">
        <v>8.2000000000000007E-3</v>
      </c>
      <c r="D32" s="54">
        <v>4.7999999999999996E-3</v>
      </c>
      <c r="E32" s="54">
        <v>8.2000000000000007E-3</v>
      </c>
      <c r="G32" s="50"/>
      <c r="H32" s="50"/>
      <c r="I32" s="50"/>
    </row>
    <row r="33" spans="1:9" x14ac:dyDescent="0.2">
      <c r="A33" s="53" t="s">
        <v>307</v>
      </c>
      <c r="B33" s="54"/>
      <c r="C33" s="54">
        <v>8.8999999999999999E-3</v>
      </c>
      <c r="D33" s="54">
        <v>8.5000000000000006E-3</v>
      </c>
      <c r="E33" s="54">
        <v>8.8999999999999999E-3</v>
      </c>
      <c r="G33" s="50"/>
      <c r="H33" s="50"/>
      <c r="I33" s="50"/>
    </row>
    <row r="34" spans="1:9" x14ac:dyDescent="0.2">
      <c r="A34" s="53" t="s">
        <v>308</v>
      </c>
      <c r="B34" s="54"/>
      <c r="C34" s="54">
        <v>1.11E-2</v>
      </c>
      <c r="D34" s="54">
        <v>8.5000000000000006E-3</v>
      </c>
      <c r="E34" s="54">
        <v>1.11E-2</v>
      </c>
      <c r="G34" s="50"/>
      <c r="H34" s="50"/>
      <c r="I34" s="50"/>
    </row>
    <row r="35" spans="1:9" x14ac:dyDescent="0.2">
      <c r="A35" s="53" t="s">
        <v>309</v>
      </c>
      <c r="B35" s="54"/>
      <c r="C35" s="54">
        <v>6.2199999999999998E-2</v>
      </c>
      <c r="D35" s="54">
        <v>5.11E-2</v>
      </c>
      <c r="E35" s="54">
        <v>6.2199999999999998E-2</v>
      </c>
      <c r="G35" s="50"/>
      <c r="H35" s="50"/>
      <c r="I35" s="50"/>
    </row>
    <row r="36" spans="1:9" x14ac:dyDescent="0.2">
      <c r="A36" s="53" t="s">
        <v>310</v>
      </c>
      <c r="B36" s="54"/>
      <c r="C36" s="54">
        <f>SUM(C39:C42)</f>
        <v>3.6499999999999998E-2</v>
      </c>
      <c r="D36" s="54">
        <f>SUM(D39:D42)</f>
        <v>8.1499999999999989E-2</v>
      </c>
      <c r="E36" s="54">
        <f>SUM(E39:E42)</f>
        <v>8.1499999999999989E-2</v>
      </c>
      <c r="G36" s="50"/>
      <c r="H36" s="50"/>
      <c r="I36" s="50"/>
    </row>
    <row r="37" spans="1:9" x14ac:dyDescent="0.2">
      <c r="A37" s="118"/>
      <c r="B37" s="119"/>
      <c r="C37" s="119"/>
      <c r="D37" s="119"/>
      <c r="E37" s="120"/>
      <c r="G37" s="50"/>
      <c r="H37" s="50"/>
      <c r="I37" s="50"/>
    </row>
    <row r="38" spans="1:9" ht="15" x14ac:dyDescent="0.25">
      <c r="A38" s="97" t="s">
        <v>311</v>
      </c>
      <c r="B38" s="98"/>
      <c r="C38" s="98"/>
      <c r="D38" s="98"/>
      <c r="E38" s="99"/>
      <c r="G38" s="50"/>
      <c r="H38" s="50"/>
      <c r="I38" s="50"/>
    </row>
    <row r="39" spans="1:9" x14ac:dyDescent="0.2">
      <c r="A39" s="53" t="s">
        <v>312</v>
      </c>
      <c r="B39" s="54"/>
      <c r="C39" s="54">
        <v>0</v>
      </c>
      <c r="D39" s="54">
        <v>0</v>
      </c>
      <c r="E39" s="54">
        <v>0</v>
      </c>
      <c r="G39" s="50"/>
      <c r="H39" s="50"/>
      <c r="I39" s="50"/>
    </row>
    <row r="40" spans="1:9" x14ac:dyDescent="0.2">
      <c r="A40" s="53" t="s">
        <v>313</v>
      </c>
      <c r="B40" s="54"/>
      <c r="C40" s="54">
        <v>6.4999999999999997E-3</v>
      </c>
      <c r="D40" s="54">
        <v>6.4999999999999997E-3</v>
      </c>
      <c r="E40" s="54">
        <v>6.4999999999999997E-3</v>
      </c>
      <c r="G40" s="50"/>
      <c r="H40" s="50"/>
      <c r="I40" s="50"/>
    </row>
    <row r="41" spans="1:9" x14ac:dyDescent="0.2">
      <c r="A41" s="53" t="s">
        <v>314</v>
      </c>
      <c r="B41" s="54"/>
      <c r="C41" s="54">
        <v>0.03</v>
      </c>
      <c r="D41" s="54">
        <v>0.03</v>
      </c>
      <c r="E41" s="54">
        <v>0.03</v>
      </c>
      <c r="G41" s="50"/>
      <c r="H41" s="50"/>
      <c r="I41" s="50"/>
    </row>
    <row r="42" spans="1:9" x14ac:dyDescent="0.2">
      <c r="A42" s="53" t="s">
        <v>315</v>
      </c>
      <c r="B42" s="54"/>
      <c r="C42" s="54">
        <v>0</v>
      </c>
      <c r="D42" s="54">
        <v>4.4999999999999998E-2</v>
      </c>
      <c r="E42" s="54">
        <v>4.4999999999999998E-2</v>
      </c>
      <c r="G42" s="50"/>
      <c r="H42" s="50"/>
      <c r="I42" s="50"/>
    </row>
    <row r="43" spans="1:9" x14ac:dyDescent="0.2">
      <c r="A43" s="53"/>
      <c r="B43" s="54"/>
      <c r="C43" s="55"/>
      <c r="D43" s="55"/>
      <c r="E43" s="56"/>
      <c r="G43" s="50"/>
      <c r="H43" s="50"/>
      <c r="I43" s="50"/>
    </row>
    <row r="44" spans="1:9" ht="15" x14ac:dyDescent="0.25">
      <c r="A44" s="51" t="s">
        <v>298</v>
      </c>
      <c r="B44" s="57">
        <f>(((1+(B31+B32+B33))*(1+B34)*(1+B35))/(1-B36))-1</f>
        <v>0</v>
      </c>
      <c r="C44" s="60"/>
      <c r="D44" s="60"/>
      <c r="E44" s="61"/>
      <c r="G44" s="50"/>
      <c r="H44" s="50"/>
      <c r="I44" s="50"/>
    </row>
    <row r="45" spans="1:9" ht="15" customHeight="1" x14ac:dyDescent="0.2">
      <c r="A45" s="100" t="s">
        <v>316</v>
      </c>
      <c r="B45" s="101"/>
      <c r="C45" s="101"/>
      <c r="D45" s="101"/>
      <c r="E45" s="102"/>
      <c r="F45" s="62"/>
      <c r="G45" s="50"/>
      <c r="H45" s="50"/>
      <c r="I45" s="50"/>
    </row>
    <row r="46" spans="1:9" x14ac:dyDescent="0.2">
      <c r="A46" s="103"/>
      <c r="B46" s="104"/>
      <c r="C46" s="104"/>
      <c r="D46" s="104"/>
      <c r="E46" s="105"/>
      <c r="F46" s="62"/>
    </row>
    <row r="47" spans="1:9" ht="21" customHeight="1" x14ac:dyDescent="0.2">
      <c r="A47" s="106" t="s">
        <v>318</v>
      </c>
      <c r="B47" s="106"/>
      <c r="C47" s="106"/>
      <c r="D47" s="106"/>
      <c r="E47" s="106"/>
      <c r="F47" s="62"/>
    </row>
    <row r="48" spans="1:9" ht="34.5" customHeight="1" x14ac:dyDescent="0.2">
      <c r="A48" s="107"/>
      <c r="B48" s="107"/>
      <c r="C48" s="107"/>
      <c r="D48" s="107"/>
      <c r="E48" s="107"/>
    </row>
    <row r="49" spans="1:9" ht="15" customHeight="1" x14ac:dyDescent="0.2">
      <c r="A49" s="107"/>
      <c r="B49" s="107"/>
      <c r="C49" s="107"/>
      <c r="D49" s="107"/>
      <c r="E49" s="107"/>
    </row>
    <row r="50" spans="1:9" ht="78" customHeight="1" x14ac:dyDescent="0.2">
      <c r="A50" s="108" t="s">
        <v>319</v>
      </c>
      <c r="B50" s="108"/>
      <c r="C50" s="108"/>
      <c r="D50" s="108"/>
      <c r="E50" s="108"/>
      <c r="I50" s="27" t="s">
        <v>320</v>
      </c>
    </row>
    <row r="51" spans="1:9" x14ac:dyDescent="0.2">
      <c r="A51" s="63"/>
      <c r="B51" s="64"/>
      <c r="C51" s="64"/>
      <c r="D51" s="64"/>
      <c r="E51" s="64"/>
    </row>
    <row r="52" spans="1:9" ht="14.25" customHeight="1" x14ac:dyDescent="0.2">
      <c r="A52" s="94" t="s">
        <v>321</v>
      </c>
      <c r="B52" s="94"/>
      <c r="C52" s="94"/>
      <c r="D52" s="94"/>
      <c r="E52" s="94"/>
    </row>
    <row r="53" spans="1:9" x14ac:dyDescent="0.2">
      <c r="A53" s="95" t="s">
        <v>327</v>
      </c>
      <c r="B53" s="95"/>
      <c r="C53" s="95"/>
      <c r="D53" s="95"/>
      <c r="E53" s="95"/>
    </row>
    <row r="54" spans="1:9" x14ac:dyDescent="0.2">
      <c r="A54" s="95" t="s">
        <v>328</v>
      </c>
      <c r="B54" s="95"/>
      <c r="C54" s="95"/>
      <c r="D54" s="95"/>
      <c r="E54" s="95"/>
    </row>
    <row r="55" spans="1:9" x14ac:dyDescent="0.2">
      <c r="A55" s="95" t="s">
        <v>329</v>
      </c>
      <c r="B55" s="95"/>
      <c r="C55" s="95"/>
      <c r="D55" s="95"/>
      <c r="E55" s="95"/>
    </row>
    <row r="56" spans="1:9" x14ac:dyDescent="0.2">
      <c r="A56" s="96"/>
      <c r="B56" s="96"/>
      <c r="C56" s="96"/>
      <c r="D56" s="96"/>
      <c r="E56" s="96"/>
    </row>
  </sheetData>
  <mergeCells count="29">
    <mergeCell ref="A25:E26"/>
    <mergeCell ref="A1:E3"/>
    <mergeCell ref="A4:E4"/>
    <mergeCell ref="A5:E5"/>
    <mergeCell ref="A6:E6"/>
    <mergeCell ref="A7:E7"/>
    <mergeCell ref="A8:E8"/>
    <mergeCell ref="A9:A10"/>
    <mergeCell ref="B9:B10"/>
    <mergeCell ref="C9:E9"/>
    <mergeCell ref="A17:E17"/>
    <mergeCell ref="A18:E18"/>
    <mergeCell ref="A50:E50"/>
    <mergeCell ref="A27:E27"/>
    <mergeCell ref="A28:E28"/>
    <mergeCell ref="A29:A30"/>
    <mergeCell ref="B29:B30"/>
    <mergeCell ref="C29:E29"/>
    <mergeCell ref="A37:E37"/>
    <mergeCell ref="A38:E38"/>
    <mergeCell ref="A45:E46"/>
    <mergeCell ref="A47:E47"/>
    <mergeCell ref="A48:E48"/>
    <mergeCell ref="A49:E49"/>
    <mergeCell ref="A52:E52"/>
    <mergeCell ref="A53:E53"/>
    <mergeCell ref="A54:E54"/>
    <mergeCell ref="A55:E55"/>
    <mergeCell ref="A56:E56"/>
  </mergeCells>
  <pageMargins left="0.511811024" right="0.511811024" top="0.78740157499999996" bottom="0.78740157499999996" header="0.31496062000000002" footer="0.31496062000000002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Orçamento Sintético</vt:lpstr>
      <vt:lpstr>CPU</vt:lpstr>
      <vt:lpstr>BDI</vt:lpstr>
      <vt:lpstr>BDI!Area_de_impressao</vt:lpstr>
      <vt:lpstr>CPU!Area_de_impressao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Gustavo Japiassu Filizzola - ADM/DR</cp:lastModifiedBy>
  <cp:revision>0</cp:revision>
  <cp:lastPrinted>2023-04-10T12:09:11Z</cp:lastPrinted>
  <dcterms:created xsi:type="dcterms:W3CDTF">2023-04-06T17:43:18Z</dcterms:created>
  <dcterms:modified xsi:type="dcterms:W3CDTF">2023-04-10T12:09:17Z</dcterms:modified>
</cp:coreProperties>
</file>