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fs-01\ADM\CLAQUE\Compras\COMPRADORES\JULIANA\Concorrência 22 01 00004 - Reforma para adequação da clínica odontológica do Sesc Centro\"/>
    </mc:Choice>
  </mc:AlternateContent>
  <xr:revisionPtr revIDLastSave="0" documentId="8_{2C7BFE0C-595F-493F-B9ED-02975124CF4C}" xr6:coauthVersionLast="47" xr6:coauthVersionMax="47" xr10:uidLastSave="{00000000-0000-0000-0000-000000000000}"/>
  <bookViews>
    <workbookView xWindow="-120" yWindow="-120" windowWidth="29040" windowHeight="15840" xr2:uid="{01212A79-37BF-4C5A-B304-AB5C7D9ACA15}"/>
  </bookViews>
  <sheets>
    <sheet name="Planilha1" sheetId="1" r:id="rId1"/>
  </sheets>
  <definedNames>
    <definedName name="_xlnm.Print_Area" localSheetId="0">Planilha1!$A$1:$H$156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2" i="1" l="1"/>
  <c r="H94" i="1"/>
  <c r="D117" i="1"/>
  <c r="H134" i="1" l="1"/>
  <c r="H149" i="1" s="1"/>
  <c r="A134" i="1"/>
  <c r="H131" i="1"/>
  <c r="H148" i="1" s="1"/>
  <c r="A131" i="1"/>
  <c r="H128" i="1"/>
  <c r="H147" i="1" s="1"/>
  <c r="A128" i="1"/>
  <c r="H125" i="1"/>
  <c r="H146" i="1" s="1"/>
  <c r="A125" i="1"/>
  <c r="H113" i="1"/>
  <c r="H145" i="1" s="1"/>
  <c r="A113" i="1"/>
  <c r="H106" i="1"/>
  <c r="H144" i="1" s="1"/>
  <c r="A106" i="1"/>
  <c r="H103" i="1"/>
  <c r="H143" i="1" s="1"/>
  <c r="A103" i="1"/>
  <c r="A95" i="1"/>
  <c r="A94" i="1"/>
  <c r="H84" i="1"/>
  <c r="A84" i="1"/>
  <c r="H75" i="1"/>
  <c r="H95" i="1" s="1"/>
  <c r="H142" i="1" s="1"/>
  <c r="A75" i="1"/>
  <c r="A67" i="1"/>
  <c r="H66" i="1"/>
  <c r="H67" i="1" s="1"/>
  <c r="H141" i="1" s="1"/>
  <c r="A66" i="1"/>
  <c r="H36" i="1"/>
  <c r="A36" i="1"/>
  <c r="G30" i="1"/>
  <c r="G29" i="1"/>
  <c r="H28" i="1"/>
  <c r="H140" i="1" s="1"/>
  <c r="A28" i="1"/>
  <c r="G23" i="1"/>
  <c r="H139" i="1"/>
  <c r="A22" i="1"/>
  <c r="G14" i="1"/>
  <c r="H13" i="1"/>
  <c r="H138" i="1" s="1"/>
  <c r="A13" i="1"/>
  <c r="G9" i="1"/>
  <c r="H150" i="1" l="1"/>
  <c r="H135" i="1"/>
  <c r="H151" i="1" l="1"/>
  <c r="H152" i="1" s="1"/>
</calcChain>
</file>

<file path=xl/sharedStrings.xml><?xml version="1.0" encoding="utf-8"?>
<sst xmlns="http://schemas.openxmlformats.org/spreadsheetml/2006/main" count="357" uniqueCount="247">
  <si>
    <t>PLANILHA ORÇAMENTÁRIA - ORIENTATIVA</t>
  </si>
  <si>
    <t>Data:</t>
  </si>
  <si>
    <t>00/00/0000</t>
  </si>
  <si>
    <t>Tipo de obra:</t>
  </si>
  <si>
    <t>REFORMA PARA ADEQUAÇÃO DA CLÍNICA ODONTOLÓGICA DA UNIDADE SESC CENTRO</t>
  </si>
  <si>
    <t>Obra:</t>
  </si>
  <si>
    <t>SESC CENTRO GO</t>
  </si>
  <si>
    <t>Endereço:</t>
  </si>
  <si>
    <t>Rua 15 c/ Rua 19 nº 260, Setor Central, Goiânia GO</t>
  </si>
  <si>
    <t>Item</t>
  </si>
  <si>
    <t>Descrição</t>
  </si>
  <si>
    <t>Und</t>
  </si>
  <si>
    <t>Quant.</t>
  </si>
  <si>
    <t>Valor Unit SEM BDI</t>
  </si>
  <si>
    <t>Valor Total SEM BDI</t>
  </si>
  <si>
    <t>M. O.</t>
  </si>
  <si>
    <t>MAT.</t>
  </si>
  <si>
    <t>Subtotal</t>
  </si>
  <si>
    <t>Total</t>
  </si>
  <si>
    <t>ADMINISTRAÇÃO LOCAL</t>
  </si>
  <si>
    <t xml:space="preserve"> 1.1</t>
  </si>
  <si>
    <t>ENGENHEIRO MECANICO JUNIOR COM ENCARGOS COMPLEMENTARES</t>
  </si>
  <si>
    <t>MES</t>
  </si>
  <si>
    <t xml:space="preserve"> 1.2 </t>
  </si>
  <si>
    <t>ENCARREGADO GERAL DE OBRAS COM ENCARGOS COMPLEMENTARES</t>
  </si>
  <si>
    <t>1.3</t>
  </si>
  <si>
    <t>ART/RRT DE OBRA OU SERVIÇO ACIMA D E R$ 15.000,00</t>
  </si>
  <si>
    <t>UN</t>
  </si>
  <si>
    <t xml:space="preserve"> 2 </t>
  </si>
  <si>
    <t>SERVIÇOS PRELIMINARES</t>
  </si>
  <si>
    <t xml:space="preserve"> 2.1 </t>
  </si>
  <si>
    <t>Coleta e carga manuais de entulho</t>
  </si>
  <si>
    <t>m³</t>
  </si>
  <si>
    <t xml:space="preserve"> 2.2 </t>
  </si>
  <si>
    <t>REMOÇÃO DE FORRO DE GESSO, DE FORMA MANUAL, SEM REAPROVEITAMENTO. AF_12/2017</t>
  </si>
  <si>
    <t>m²</t>
  </si>
  <si>
    <t xml:space="preserve"> 2.3 </t>
  </si>
  <si>
    <t>CARGA, MANOBRA E DESCARGA DE ENTULHO EM CAMINHÃO BASCULANTE 6 M³. AF_07/2020</t>
  </si>
  <si>
    <t xml:space="preserve"> 2.4 </t>
  </si>
  <si>
    <t xml:space="preserve"> 2.5 </t>
  </si>
  <si>
    <t>DEMOLIÇÃO DE ALVENARIA DE TIJOLO MACIÇO, DE FORMA MANUAL, SEM REAPROVEITAMENTO. AF_12/2017</t>
  </si>
  <si>
    <t xml:space="preserve"> 2.6 </t>
  </si>
  <si>
    <t>ALUGUEL DE CACAMBA 48 HORAS COM RETIRADA         - Capacidade da caçamba 6m³</t>
  </si>
  <si>
    <t xml:space="preserve"> 2.7</t>
  </si>
  <si>
    <t>RETIRADA E INSTALAÇÃO DAS PERSIANAS EXISTENTES</t>
  </si>
  <si>
    <t xml:space="preserve"> 3 </t>
  </si>
  <si>
    <t>CANTEIRO DE OBRA</t>
  </si>
  <si>
    <t xml:space="preserve"> 3.1 </t>
  </si>
  <si>
    <t>Placa de obra em chapa aço galvanizado, instalada</t>
  </si>
  <si>
    <t xml:space="preserve"> 3.2 </t>
  </si>
  <si>
    <t>MONTAGEM E DESMONTAGEM DE ANDAIME TUBULAR TIPO TORRE (EXCLUSIVE ANDAIME E LIMPEZA). AF_11/2017</t>
  </si>
  <si>
    <t>M</t>
  </si>
  <si>
    <t xml:space="preserve"> 3.3 </t>
  </si>
  <si>
    <t>LOCACAO DE CONTAINER 2,30 X 6,00 M, ALT. 2,50 M, COM 1 SANITARIO, PARA ESCRITORIO, COMPLETO, SEM DIVISORIAS INTERNAS</t>
  </si>
  <si>
    <t xml:space="preserve"> 3.4 </t>
  </si>
  <si>
    <t>LOCACAO DE ANDAIME METALICO TUBULAR DE ENCAIXE, TIPO DE TORRE, COM LARGURA DE 1 ATE 1,5 M E ALTURA DE *1,00* M (INCLUSO SAPATAS FIXAS OU RODIZIOS)</t>
  </si>
  <si>
    <t>MXMES</t>
  </si>
  <si>
    <t xml:space="preserve"> 4 </t>
  </si>
  <si>
    <t>AR CONDICIONADO, VENTILAÇÃO E EXAUSTÃO MECANICA</t>
  </si>
  <si>
    <t xml:space="preserve"> 4.1 </t>
  </si>
  <si>
    <t>EQUIPAMENTOS</t>
  </si>
  <si>
    <t xml:space="preserve"> 4.1.1 </t>
  </si>
  <si>
    <t xml:space="preserve"> 4.1.2 </t>
  </si>
  <si>
    <t xml:space="preserve"> 4.1.3 </t>
  </si>
  <si>
    <t xml:space="preserve"> 4.1.4 </t>
  </si>
  <si>
    <t xml:space="preserve"> 4.1.5 </t>
  </si>
  <si>
    <t xml:space="preserve"> 4.2 </t>
  </si>
  <si>
    <t>DUTOS E LINHAS FRIGORÍGENAS</t>
  </si>
  <si>
    <t xml:space="preserve"> 4.2.1 </t>
  </si>
  <si>
    <t>LINHA FRIGORIGENA C/ ISOL+APOIOS+SUPORTE+FIXACAO GAS 1 1/2"</t>
  </si>
  <si>
    <t>CHAPA DE ACO GALVANIZADO #24 (5,20kg/m2) PARA DUTOS EXAUSTAO</t>
  </si>
  <si>
    <t>KG</t>
  </si>
  <si>
    <t xml:space="preserve"> 4.2.3 </t>
  </si>
  <si>
    <t>COLARINHO PARA DUTO FLEXIVEL COM REGISTO 8(200MM)</t>
  </si>
  <si>
    <t xml:space="preserve"> 4.2.4 </t>
  </si>
  <si>
    <t>TUBO DE COBRE FLEXIVEL 1/4"</t>
  </si>
  <si>
    <t xml:space="preserve"> 4.2.5 </t>
  </si>
  <si>
    <t>TUBO DE COBRE FLEXIVEL 3/8""</t>
  </si>
  <si>
    <t>TUBO DE COBRE RIGIDO 15mm (5/8")</t>
  </si>
  <si>
    <t xml:space="preserve"> 4.2.7 </t>
  </si>
  <si>
    <t>ISOLANTE TɒMICO FLEX͖EL EM ESPUMA ELASTOMɒICA,  13MM 1/4"</t>
  </si>
  <si>
    <t xml:space="preserve"> 4.2.8 </t>
  </si>
  <si>
    <t>ISOLANTE TɒMICO FLEX͖EL EM ESPUMA ELASTOMɒICA, 13MM 3/8"</t>
  </si>
  <si>
    <t xml:space="preserve"> 4.2.9 </t>
  </si>
  <si>
    <t>ISOLANTE TɒMICO FLEX͖EL EM ESPUMA ELASTOMɒICA, 13MM</t>
  </si>
  <si>
    <t xml:space="preserve"> 4.2.10 </t>
  </si>
  <si>
    <t>CANTONEIRA (ABAS IGUAIS) EM FERRO GALVANIZADO, 50,8mmx9,53mm</t>
  </si>
  <si>
    <t xml:space="preserve"> 4.2.11 </t>
  </si>
  <si>
    <t>GAS REFRIGERANTE R410</t>
  </si>
  <si>
    <t xml:space="preserve"> 4.2.12 </t>
  </si>
  <si>
    <t>CALCO BORRACHA NEOPRENE ANTI VIBRACAO 100x100x50mm</t>
  </si>
  <si>
    <t xml:space="preserve"> 4.2.13 </t>
  </si>
  <si>
    <t>BARRA ROSCADA UNC SAE 1010/1020 5/16" X 1 METRO</t>
  </si>
  <si>
    <t xml:space="preserve"> 4.2.14 </t>
  </si>
  <si>
    <t>PORCA ACO SEXTAVADA 5/16"</t>
  </si>
  <si>
    <t xml:space="preserve"> 4.2.15 </t>
  </si>
  <si>
    <t>PARAFUSO (CHUMBADOR) DE EXPANSAO COM PORCA PARABOLT 1/2" x 5/16"</t>
  </si>
  <si>
    <t xml:space="preserve"> 4.2.16 </t>
  </si>
  <si>
    <t>ARRUELA PRESSAO MEDIA ACO ZINCADO 5/16"</t>
  </si>
  <si>
    <t xml:space="preserve"> 4.2.17 </t>
  </si>
  <si>
    <t>FITA PERFURADA ALUMINIZADA WALSYWA PESADA 25 ROLO 30 METROS</t>
  </si>
  <si>
    <t xml:space="preserve"> 4.2.18 </t>
  </si>
  <si>
    <t>PARAFUSO ACO SEXTAVADO ASTM A-325 5/8" x 1.3/4"</t>
  </si>
  <si>
    <t xml:space="preserve"> 4.2.19 </t>
  </si>
  <si>
    <t>BUCHA DE NYLON PARA FIXACAO TIPO S10 SEM PARAFUSO</t>
  </si>
  <si>
    <t xml:space="preserve"> 4.2.20 </t>
  </si>
  <si>
    <t>ABRACADEIRA PARA CONDUTOR DE PVC</t>
  </si>
  <si>
    <t xml:space="preserve"> 4.2.21 </t>
  </si>
  <si>
    <t>PERFILADO LISO CHAPA ACO 1010 #14 0,38x0,38m x 600mm</t>
  </si>
  <si>
    <t xml:space="preserve"> 4.2.22 </t>
  </si>
  <si>
    <t>FITA ADESIVA PARA DUTI (SILVERTAPE)50M X 48MM MULTIVAC</t>
  </si>
  <si>
    <t>GRELHA P/ PORTA COMDUPLA MOLDURA INDEV. ALUMINIO 300x200mm</t>
  </si>
  <si>
    <t xml:space="preserve"> 4.2.24</t>
  </si>
  <si>
    <t>CHAPA DE ACO GALVANIZADO #26 (4,00kg/m2) PARA DUTOS EXAUSTAO</t>
  </si>
  <si>
    <t xml:space="preserve"> 4.2.25</t>
  </si>
  <si>
    <t>PINTURA ANTICORROSIVA DE DUTO METÁLICO. AF_04/2018</t>
  </si>
  <si>
    <t xml:space="preserve"> 4.2.26</t>
  </si>
  <si>
    <t>DILUENTE AGUARRAS</t>
  </si>
  <si>
    <t>L</t>
  </si>
  <si>
    <t xml:space="preserve"> 4.2.27</t>
  </si>
  <si>
    <t>DISCO DE CORTE DIAMANTADO SEGMENTADO DIAMETRO DE 180 MM PARA ESMERILHADEIRA  7 "</t>
  </si>
  <si>
    <t xml:space="preserve"> 4.2.28</t>
  </si>
  <si>
    <t>GRELHA DE ALETAS FIXAS COM FUROS NAS ABAS, ANODIZADO 200x100</t>
  </si>
  <si>
    <t xml:space="preserve"> 5 </t>
  </si>
  <si>
    <t>INSTALAÇÕES ELÉTRICAS</t>
  </si>
  <si>
    <t xml:space="preserve"> 5.1 </t>
  </si>
  <si>
    <t>QUADROS E DISJUNTORES</t>
  </si>
  <si>
    <t xml:space="preserve"> 5.1.1 </t>
  </si>
  <si>
    <t>DISPOSITIVO PROTETOR DE SURTO 220V OU 127V, 40 KA, TRIFASICO</t>
  </si>
  <si>
    <t xml:space="preserve"> 5.1.2 </t>
  </si>
  <si>
    <t>QUADRO DE DISTRIBUIÇÃO DE ENERGIA EM CHAPA DE AÇO GALVANIZADO, DE SOBREPOR, COM BARRAMENTO TRIFÁSICO, PARA 18 DISJUNTORES DIN 100A - FORNECIMENTO E INSTALAÇÃO. AF_10/2020</t>
  </si>
  <si>
    <t xml:space="preserve"> 5.1.3 </t>
  </si>
  <si>
    <t>DISJUNTOR TRIPOLAR 40A C60N 400V 6KA M.GERIN</t>
  </si>
  <si>
    <t xml:space="preserve"> 5.1.4 </t>
  </si>
  <si>
    <t>DISJUNTOR TRIPOLAR 25A</t>
  </si>
  <si>
    <t xml:space="preserve"> 5.1.5 </t>
  </si>
  <si>
    <t>DISJUNTOR MONOPOLAR 25A/10KA</t>
  </si>
  <si>
    <t xml:space="preserve"> 5.2 </t>
  </si>
  <si>
    <t>ELETRODUTOS/CAIXAS DE PASSAGEM</t>
  </si>
  <si>
    <t xml:space="preserve"> 5.2.1 </t>
  </si>
  <si>
    <t>CAIXA PASSAGEM 4x2""</t>
  </si>
  <si>
    <t xml:space="preserve"> 5.2.2 </t>
  </si>
  <si>
    <t>CAIXA FERRO ESMALTADO 4X4"" COM TAMPA CEGA</t>
  </si>
  <si>
    <t xml:space="preserve"> 5.2.3 </t>
  </si>
  <si>
    <t>CAIXA DE PASSAGEM DE EMBUTIR EM PVC 200x200x90cm CPE20 91100</t>
  </si>
  <si>
    <t xml:space="preserve"> 5.2.4 </t>
  </si>
  <si>
    <t xml:space="preserve">	ELETRODUTO PVC RIGIDO 1""</t>
  </si>
  <si>
    <t xml:space="preserve"> 5.2.5 </t>
  </si>
  <si>
    <t>LUVA ELETRODUTO PVC 1""</t>
  </si>
  <si>
    <t xml:space="preserve"> 5.2.6 </t>
  </si>
  <si>
    <t>CURVA 90 ELETRODUTO FERRO GALVANIZADO 1""</t>
  </si>
  <si>
    <t xml:space="preserve"> 5.2.7 </t>
  </si>
  <si>
    <t>ABRACADEIRA TIPO U SIMPLES PARA ELETRODUTO 1/2""</t>
  </si>
  <si>
    <t xml:space="preserve"> 5.3 </t>
  </si>
  <si>
    <t>CABEAMENTO</t>
  </si>
  <si>
    <t xml:space="preserve"> 5.3.1 </t>
  </si>
  <si>
    <t>CABO AFUMEX SOLAR 1kV 1 CONDUTOR 10,0mm2</t>
  </si>
  <si>
    <t xml:space="preserve"> 5.3.2 </t>
  </si>
  <si>
    <t xml:space="preserve"> 5.3.3 </t>
  </si>
  <si>
    <t xml:space="preserve"> 5.3.4 </t>
  </si>
  <si>
    <t>CABO FLEXIVEL 4mm2 CLASE DE ISOLACAO 750V VERMELHO</t>
  </si>
  <si>
    <t xml:space="preserve"> 5.3.5 </t>
  </si>
  <si>
    <t>CABO FLEXIVEL 4mm2 CLASE DE ISOLACAO 750V VERDE</t>
  </si>
  <si>
    <t xml:space="preserve"> 5.3.6 </t>
  </si>
  <si>
    <t xml:space="preserve"> 6 </t>
  </si>
  <si>
    <t>INSTALAÇÕES HIDRÁULICAS - DRENOS</t>
  </si>
  <si>
    <t xml:space="preserve"> 6.1 </t>
  </si>
  <si>
    <t>TE, PVC, SOLDÁVEL, DN 25MM, INSTALADO EM DRENO DE AR-CONDICIONADO - FORNECIMENTO E INSTALAÇÃO. AF_12/2014 COM ISOLAMENTO</t>
  </si>
  <si>
    <t xml:space="preserve"> 6.2 </t>
  </si>
  <si>
    <t>LUVA, PVC, SOLDÁVEL, DN 25MM, INSTALADO EM DRENO DE AR-CONDICIONADO - FORNECIMENTO E INSTALAÇÃO. AF_12/2014 COM ISOLAMENTO</t>
  </si>
  <si>
    <t xml:space="preserve"> 6.3 </t>
  </si>
  <si>
    <t>JOELHO 45 GRAUS, PVC, SOLDÁVEL, DN 25MM, INSTALADO EM DRENO DE AR-CONDICIONADO - FORNECIMENTO E INSTALAÇÃO. AF_12/2014 COM ISOLAMENTO</t>
  </si>
  <si>
    <t xml:space="preserve"> 6.4 </t>
  </si>
  <si>
    <t>JOELHO 90 GRAUS, PVC, SOLDÁVEL, DN 25MM, INSTALADO EM DRENO DE AR-CONDICIONADO - FORNECIMENTO E INSTALAÇÃO. AF_12/2014 COM ISOLAMENTO</t>
  </si>
  <si>
    <t xml:space="preserve"> 6.5 </t>
  </si>
  <si>
    <t>TUBO, PVC, SOLDÁVEL, DN 25MM, INSTALADO EM DRENO DE AR-CONDICIONADO - FORNECIMENTO E INSTALAÇÃO. AF_12/2014 COM ISOLAMENTO</t>
  </si>
  <si>
    <t xml:space="preserve"> 6.6 </t>
  </si>
  <si>
    <t>FIXAÇÃO DE TUBOS HORIZONTAIS DE PVC, CPVC OU COBRE DIÂMETROS MENORES OU IGUAIS A 40 MM COM ABRAÇADEIRA METÁLICA RÍGIDA TIPO  D  1/2" , FIXADA DIRETAMENTE NA LAJE. AF_05/2015</t>
  </si>
  <si>
    <t xml:space="preserve"> 7 </t>
  </si>
  <si>
    <t>SERVIÇOS DIVERSOS</t>
  </si>
  <si>
    <t xml:space="preserve"> 7.1 </t>
  </si>
  <si>
    <t>LIMPEZA DE PISO CERÂMICO OU PORCELANATO COM PANO ÚMIDO. AF_04/2019</t>
  </si>
  <si>
    <t xml:space="preserve"> 8 </t>
  </si>
  <si>
    <t>PINTURAS</t>
  </si>
  <si>
    <t xml:space="preserve"> 8.1 </t>
  </si>
  <si>
    <t>APLICAÇÃO DE FUNDO SELADOR ACRÍLICO EM TETO, UMA DEMÃO. AF_06/2014</t>
  </si>
  <si>
    <t xml:space="preserve"> 8.2 </t>
  </si>
  <si>
    <t>APLICAÇÃO E LIXAMENTO DE MASSA LÁTEX EM TETO, DUAS DEMÃOS. AF_06/2014</t>
  </si>
  <si>
    <t xml:space="preserve"> 8.3 </t>
  </si>
  <si>
    <t>APLICAÇÃO MANUAL DE PINTURA COM TINTA LÁTEX ACRÍLICA EM TETO, DUAS DEMÃOS. AF_06/2014</t>
  </si>
  <si>
    <t xml:space="preserve"> 8.4 </t>
  </si>
  <si>
    <t>LIXAMENTO MANUAL EM SUPERFÍCIES METÁLICAS EM OBRA. AF_01/2020</t>
  </si>
  <si>
    <t xml:space="preserve"> 8.5</t>
  </si>
  <si>
    <t>DIVISÓRIAS</t>
  </si>
  <si>
    <t>9.1</t>
  </si>
  <si>
    <t>PAREDE COM PLACAS DE GESSO ACARTONADO (DRYWALL), PARA USO INTERNO, COM DUAS FACES SIMPLES E ESTRUTURA METÁLICA COM GUIAS DUPLAS, COM VÃOS. AF_06/2017_P</t>
  </si>
  <si>
    <t>9.2</t>
  </si>
  <si>
    <t>PAREDE COM PLACAS DE GESSO ACARTONADO (DRYWALL), PARA USO INTERNO, COM DUAS FACES SIMPLES E ESTRUTURA METÁLICA COM GUIAS DUPLAS, SEM VÃOS. AF_06/2017_P</t>
  </si>
  <si>
    <t>9.3</t>
  </si>
  <si>
    <t>REVESTIMENTO DE PAREDE COM PEDRA EM DOLOMITA - APLICADO EM PAREDE</t>
  </si>
  <si>
    <t>9.4</t>
  </si>
  <si>
    <t>RODAPÉ 15CM, EM GRANITO AMARELO CAPRI</t>
  </si>
  <si>
    <t>9.5</t>
  </si>
  <si>
    <t>KIT DE PORTA-PRONTA DE MADEIRA EM ACABAMENTO MELAMÍNICO BRANCO, FOLHA LEVE OU MÉDIA, 70X210CM, EXCLUSIVE FECHADURA, FIXAÇÃO COM PREENCHIMENTO PARCIAL DE ESPUMA EXPANSIVA - FORNECIMENTO E INSTALAÇÃO. AF_12/2019</t>
  </si>
  <si>
    <t>9.6</t>
  </si>
  <si>
    <t>FECHADURA DE EMBUTIR PARA PORTAS INTERNAS, COMPLETA, ACABAMENTO PADRÃO MÉDIO, COM EXECUÇÃO DE FURO - FORNECIMENTO E INSTALAÇÃO. AF_12/2019</t>
  </si>
  <si>
    <t>9.7</t>
  </si>
  <si>
    <t>INSTALAÇÃO DE VIDRO TEMPERADO, E = 10 MM, ENCAIXADO EM PERFIL U. AF_01/2021_P</t>
  </si>
  <si>
    <t>9.8</t>
  </si>
  <si>
    <t>DIVISÓRIA DUPLA FACE FIXA, EM CHAPA MDF DOBRADO 15MM - MATERIAIS E INSTALAÇÃO</t>
  </si>
  <si>
    <t>9.9</t>
  </si>
  <si>
    <t>BASE EM GRANITO DUPLA FACE AMARELO CAPRI OU EQUIVALENTE POLIDO, 30CM - MATERIAIS E INSTALAÇÃO</t>
  </si>
  <si>
    <t>9.10</t>
  </si>
  <si>
    <t>ESTRUTURA METÁLICA DE FIXAÇÃO DAS DIVISÓRIAS FIXAS NO TETO, COM PERFIL U DE ALUMINIO 50X25MM, MATERIAIS E INSTALAÇÃO</t>
  </si>
  <si>
    <t>REVESTIMENTO</t>
  </si>
  <si>
    <t>10.1</t>
  </si>
  <si>
    <t>PISO</t>
  </si>
  <si>
    <t>11.1</t>
  </si>
  <si>
    <t>PISO EM GRANITO APLICADO EM AMBIENTES INTERNOS. AF_09/2020</t>
  </si>
  <si>
    <t>ESQUADRIAS</t>
  </si>
  <si>
    <t>12.1</t>
  </si>
  <si>
    <t>PORTA EM VIDRO TEMPERADO 10MM C/ ACESSÓRIOS DE FECHADURA, DOBRADIÇA INOX, PUXADOR TUBOLAR RETO DUPLO EM ALUMINIO CROMADO 40 CM. PORTA SEM MOLA E COM ADESIVO JATEADO. MEDIDA 80X210CM</t>
  </si>
  <si>
    <t>TOTAL GERAL SEM BDI</t>
  </si>
  <si>
    <t>DESCRIÇÃO</t>
  </si>
  <si>
    <t xml:space="preserve"> 1 </t>
  </si>
  <si>
    <t xml:space="preserve"> 9</t>
  </si>
  <si>
    <t xml:space="preserve"> 10</t>
  </si>
  <si>
    <t xml:space="preserve"> 11</t>
  </si>
  <si>
    <t xml:space="preserve"> 12</t>
  </si>
  <si>
    <t>BDI</t>
  </si>
  <si>
    <t>TOTAL GERAL COM BDI</t>
  </si>
  <si>
    <t>________________________</t>
  </si>
  <si>
    <t xml:space="preserve">Nome do Responsável </t>
  </si>
  <si>
    <t xml:space="preserve">CREA </t>
  </si>
  <si>
    <t xml:space="preserve"> 4.2.23</t>
  </si>
  <si>
    <t xml:space="preserve"> 4.2.2</t>
  </si>
  <si>
    <t xml:space="preserve"> 4.2.6</t>
  </si>
  <si>
    <t xml:space="preserve"> 5.4</t>
  </si>
  <si>
    <t>5.4.1</t>
  </si>
  <si>
    <t>ADEQUAÇÃO DAS INSTALAÇÕES COM REPOSICIONAMENTO DE 07 LUMINÁRIAS</t>
  </si>
  <si>
    <t>RETIRADA APARELHO AR CONDICIONADO  - CASSETE 36.000BTU</t>
  </si>
  <si>
    <t>FORNECIMENTO E INSTALAÇÃO AR COND.MULTI SPLIT SPRINGER MIDEA 18.000 BTUS 9.000+12.000</t>
  </si>
  <si>
    <t>FORNECIMENTO E INSTALAÇÃO DE CAIXA PORTA FILTROS BOLSA, 707X707, PORTA DE INSPEÇÃO À DIREITA, INSTALAÇÃO AO TEMPO, CAIXA EM AÇO GALVANIZADO E PINTADO COM TINTA ANTI CORROSÃO + FILTRO FPD - F8 - M25/592x592x600/2600/10 - FILTRO SINTÉTICO F8, CARCAÇA METÁLICA, VAZÃO=2600m/h REF. TROX</t>
  </si>
  <si>
    <t>FORNECIMENTO E INSTALAÇÃO DE EXAUSTOR CENTRIFUGO SIROCO TRIFASICO EC2-TN</t>
  </si>
  <si>
    <t>FORNECIMENTO E INSTALAÇÃO DE VENTILADOR CENTRIFUGO SIMPLES ASPIRACAO POLIA CORREIA 2600m3/h</t>
  </si>
  <si>
    <t>AR CONDICIONADO SPLIT INVERTER, PISO TETO, 36000 BTU/H, CICLO FRIO - INSTALAÇÃO DE EQUIPAMENTO EXISTENTE</t>
  </si>
  <si>
    <t>FORRO EM DRYWALL C/ TABICA, PARA AMBIENTES COMERCIAIS, INCLUSIVE ESTRUTURA DE FIXAÇÃO. AF_05/2017_P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</si>
</sst>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_-&quot;R$&quot;* #,##0.00_-;\-&quot;R$&quot;* #,##0.00_-;_-&quot;R$&quot;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rgb="FF000000"/>
      <name val="Times New Roman"/>
      <family val="1"/>
    </font>
    <font>
      <b/>
      <sz val="10"/>
      <color rgb="FF000000"/>
      <name val="Calibri"/>
      <family val="2"/>
      <scheme val="minor"/>
    </font>
    <font>
      <sz val="11"/>
      <name val="Arial"/>
      <family val="1"/>
    </font>
    <font>
      <b/>
      <sz val="9"/>
      <name val="Arial"/>
      <family val="1"/>
    </font>
    <font>
      <b/>
      <sz val="9"/>
      <color rgb="FF000000"/>
      <name val="Arial"/>
      <family val="1"/>
    </font>
    <font>
      <sz val="9"/>
      <color rgb="FF000000"/>
      <name val="Arial"/>
      <family val="1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/>
  </cellStyleXfs>
  <cellXfs count="63">
    <xf numFmtId="0" fontId="0" fillId="0" borderId="0" xfId="0"/>
    <xf numFmtId="0" fontId="2" fillId="3" borderId="7" xfId="0" applyFont="1" applyFill="1" applyBorder="1" applyAlignment="1">
      <alignment horizontal="right" vertical="center" wrapText="1"/>
    </xf>
    <xf numFmtId="14" fontId="2" fillId="3" borderId="7" xfId="0" applyNumberFormat="1" applyFont="1" applyFill="1" applyBorder="1" applyAlignment="1">
      <alignment horizontal="left" vertical="center" shrinkToFit="1"/>
    </xf>
    <xf numFmtId="0" fontId="2" fillId="3" borderId="7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3" fillId="3" borderId="11" xfId="0" applyFont="1" applyFill="1" applyBorder="1" applyAlignment="1">
      <alignment vertical="center"/>
    </xf>
    <xf numFmtId="0" fontId="3" fillId="3" borderId="12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0" fontId="3" fillId="3" borderId="6" xfId="0" applyFont="1" applyFill="1" applyBorder="1" applyAlignment="1">
      <alignment vertical="center"/>
    </xf>
    <xf numFmtId="0" fontId="6" fillId="2" borderId="7" xfId="2" applyFont="1" applyFill="1" applyBorder="1" applyAlignment="1">
      <alignment horizontal="center" vertical="center" wrapText="1"/>
    </xf>
    <xf numFmtId="0" fontId="7" fillId="5" borderId="7" xfId="2" applyFont="1" applyFill="1" applyBorder="1" applyAlignment="1">
      <alignment horizontal="center" vertical="center" wrapText="1"/>
    </xf>
    <xf numFmtId="4" fontId="7" fillId="5" borderId="7" xfId="2" applyNumberFormat="1" applyFont="1" applyFill="1" applyBorder="1" applyAlignment="1">
      <alignment horizontal="center" vertical="center" wrapText="1"/>
    </xf>
    <xf numFmtId="0" fontId="8" fillId="0" borderId="7" xfId="2" applyFont="1" applyFill="1" applyBorder="1" applyAlignment="1">
      <alignment horizontal="center" vertical="center" wrapText="1"/>
    </xf>
    <xf numFmtId="0" fontId="8" fillId="0" borderId="7" xfId="2" applyFont="1" applyFill="1" applyBorder="1" applyAlignment="1">
      <alignment horizontal="left" vertical="center" wrapText="1"/>
    </xf>
    <xf numFmtId="2" fontId="8" fillId="0" borderId="7" xfId="2" applyNumberFormat="1" applyFont="1" applyFill="1" applyBorder="1" applyAlignment="1">
      <alignment horizontal="center" vertical="center" wrapText="1"/>
    </xf>
    <xf numFmtId="164" fontId="8" fillId="0" borderId="7" xfId="1" applyFont="1" applyFill="1" applyBorder="1" applyAlignment="1">
      <alignment horizontal="center" vertical="center" wrapText="1"/>
    </xf>
    <xf numFmtId="4" fontId="7" fillId="0" borderId="7" xfId="2" applyNumberFormat="1" applyFont="1" applyFill="1" applyBorder="1" applyAlignment="1">
      <alignment horizontal="center" vertical="center" wrapText="1"/>
    </xf>
    <xf numFmtId="164" fontId="9" fillId="0" borderId="7" xfId="1" applyFont="1" applyFill="1" applyBorder="1" applyAlignment="1">
      <alignment horizontal="center" vertical="center" wrapText="1"/>
    </xf>
    <xf numFmtId="0" fontId="7" fillId="5" borderId="7" xfId="2" applyFont="1" applyFill="1" applyBorder="1" applyAlignment="1">
      <alignment horizontal="right" vertical="center" wrapText="1"/>
    </xf>
    <xf numFmtId="164" fontId="7" fillId="5" borderId="7" xfId="1" applyFont="1" applyFill="1" applyBorder="1" applyAlignment="1">
      <alignment horizontal="center" vertical="center" wrapText="1"/>
    </xf>
    <xf numFmtId="0" fontId="7" fillId="0" borderId="7" xfId="2" applyFont="1" applyFill="1" applyBorder="1" applyAlignment="1">
      <alignment horizontal="center" vertical="center" wrapText="1"/>
    </xf>
    <xf numFmtId="0" fontId="7" fillId="0" borderId="7" xfId="2" applyFont="1" applyFill="1" applyBorder="1" applyAlignment="1">
      <alignment horizontal="right" vertical="center" wrapText="1"/>
    </xf>
    <xf numFmtId="164" fontId="7" fillId="0" borderId="7" xfId="1" applyFont="1" applyFill="1" applyBorder="1" applyAlignment="1">
      <alignment horizontal="center" vertical="center" wrapText="1"/>
    </xf>
    <xf numFmtId="44" fontId="8" fillId="0" borderId="7" xfId="1" applyNumberFormat="1" applyFont="1" applyFill="1" applyBorder="1" applyAlignment="1">
      <alignment horizontal="center" vertical="center" wrapText="1"/>
    </xf>
    <xf numFmtId="0" fontId="10" fillId="0" borderId="7" xfId="0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6" fillId="4" borderId="2" xfId="2" applyFont="1" applyFill="1" applyBorder="1" applyAlignment="1">
      <alignment vertical="center" wrapText="1"/>
    </xf>
    <xf numFmtId="0" fontId="6" fillId="4" borderId="3" xfId="2" applyFont="1" applyFill="1" applyBorder="1" applyAlignment="1">
      <alignment vertical="center" wrapText="1"/>
    </xf>
    <xf numFmtId="0" fontId="6" fillId="4" borderId="7" xfId="2" applyFont="1" applyFill="1" applyBorder="1" applyAlignment="1">
      <alignment horizontal="center" vertical="center" wrapText="1"/>
    </xf>
    <xf numFmtId="0" fontId="6" fillId="4" borderId="5" xfId="2" applyFont="1" applyFill="1" applyBorder="1" applyAlignment="1">
      <alignment vertical="center" wrapText="1"/>
    </xf>
    <xf numFmtId="0" fontId="6" fillId="4" borderId="6" xfId="2" applyFont="1" applyFill="1" applyBorder="1" applyAlignment="1">
      <alignment vertical="center" wrapText="1"/>
    </xf>
    <xf numFmtId="0" fontId="7" fillId="6" borderId="7" xfId="0" applyFont="1" applyFill="1" applyBorder="1" applyAlignment="1">
      <alignment horizontal="center" vertical="top" wrapText="1"/>
    </xf>
    <xf numFmtId="0" fontId="7" fillId="6" borderId="9" xfId="0" applyFont="1" applyFill="1" applyBorder="1" applyAlignment="1">
      <alignment vertical="top" wrapText="1"/>
    </xf>
    <xf numFmtId="0" fontId="7" fillId="6" borderId="10" xfId="0" applyFont="1" applyFill="1" applyBorder="1" applyAlignment="1">
      <alignment vertical="top" wrapText="1"/>
    </xf>
    <xf numFmtId="4" fontId="7" fillId="6" borderId="7" xfId="0" applyNumberFormat="1" applyFont="1" applyFill="1" applyBorder="1" applyAlignment="1">
      <alignment horizontal="right" vertical="top" wrapText="1"/>
    </xf>
    <xf numFmtId="0" fontId="7" fillId="6" borderId="5" xfId="0" applyFont="1" applyFill="1" applyBorder="1" applyAlignment="1">
      <alignment vertical="top" wrapText="1"/>
    </xf>
    <xf numFmtId="0" fontId="7" fillId="6" borderId="6" xfId="0" applyFont="1" applyFill="1" applyBorder="1" applyAlignment="1">
      <alignment vertical="top" wrapText="1"/>
    </xf>
    <xf numFmtId="0" fontId="7" fillId="6" borderId="5" xfId="0" applyFont="1" applyFill="1" applyBorder="1" applyAlignment="1">
      <alignment horizontal="left" vertical="top" wrapText="1"/>
    </xf>
    <xf numFmtId="0" fontId="7" fillId="6" borderId="6" xfId="0" applyFont="1" applyFill="1" applyBorder="1" applyAlignment="1">
      <alignment horizontal="left" vertical="top" wrapText="1"/>
    </xf>
    <xf numFmtId="164" fontId="9" fillId="3" borderId="7" xfId="1" applyFont="1" applyFill="1" applyBorder="1" applyAlignment="1">
      <alignment horizontal="center" vertical="center" wrapText="1"/>
    </xf>
    <xf numFmtId="10" fontId="9" fillId="3" borderId="7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/>
    <xf numFmtId="164" fontId="9" fillId="0" borderId="7" xfId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14" fontId="4" fillId="3" borderId="7" xfId="0" applyNumberFormat="1" applyFont="1" applyFill="1" applyBorder="1" applyAlignment="1">
      <alignment horizontal="center" vertical="center"/>
    </xf>
    <xf numFmtId="0" fontId="6" fillId="2" borderId="7" xfId="2" applyFont="1" applyFill="1" applyBorder="1" applyAlignment="1">
      <alignment horizontal="center" vertical="center" wrapText="1"/>
    </xf>
    <xf numFmtId="164" fontId="9" fillId="0" borderId="8" xfId="1" applyFont="1" applyFill="1" applyBorder="1" applyAlignment="1">
      <alignment horizontal="right" vertical="center" wrapText="1"/>
    </xf>
    <xf numFmtId="164" fontId="9" fillId="0" borderId="9" xfId="1" applyFont="1" applyFill="1" applyBorder="1" applyAlignment="1">
      <alignment horizontal="right" vertical="center" wrapText="1"/>
    </xf>
    <xf numFmtId="164" fontId="9" fillId="0" borderId="10" xfId="1" applyFont="1" applyFill="1" applyBorder="1" applyAlignment="1">
      <alignment horizontal="right" vertical="center" wrapText="1"/>
    </xf>
    <xf numFmtId="0" fontId="6" fillId="4" borderId="7" xfId="2" applyFont="1" applyFill="1" applyBorder="1" applyAlignment="1">
      <alignment horizontal="center" vertical="center" wrapText="1"/>
    </xf>
    <xf numFmtId="0" fontId="6" fillId="4" borderId="2" xfId="2" applyFont="1" applyFill="1" applyBorder="1" applyAlignment="1">
      <alignment horizontal="left" vertical="center" wrapText="1"/>
    </xf>
    <xf numFmtId="0" fontId="6" fillId="4" borderId="5" xfId="2" applyFont="1" applyFill="1" applyBorder="1" applyAlignment="1">
      <alignment horizontal="left" vertical="center" wrapText="1"/>
    </xf>
    <xf numFmtId="164" fontId="9" fillId="3" borderId="7" xfId="1" applyFont="1" applyFill="1" applyBorder="1" applyAlignment="1">
      <alignment horizontal="right" vertical="center" wrapText="1"/>
    </xf>
    <xf numFmtId="0" fontId="9" fillId="3" borderId="7" xfId="0" applyFont="1" applyFill="1" applyBorder="1" applyAlignment="1">
      <alignment horizontal="right" vertical="center"/>
    </xf>
    <xf numFmtId="0" fontId="11" fillId="3" borderId="7" xfId="0" applyFont="1" applyFill="1" applyBorder="1" applyAlignment="1">
      <alignment horizontal="right" vertical="center"/>
    </xf>
  </cellXfs>
  <cellStyles count="3">
    <cellStyle name="Moeda" xfId="1" builtinId="4"/>
    <cellStyle name="Normal" xfId="0" builtinId="0"/>
    <cellStyle name="Normal 2" xfId="2" xr:uid="{020A1D42-17D4-45B8-BD75-24ECFF15B08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FF4743-9151-4F2D-9F39-B7E34D3D95DC}">
  <dimension ref="A1:H155"/>
  <sheetViews>
    <sheetView tabSelected="1" workbookViewId="0">
      <selection activeCell="K111" sqref="K111"/>
    </sheetView>
  </sheetViews>
  <sheetFormatPr defaultColWidth="11.7109375" defaultRowHeight="15" x14ac:dyDescent="0.25"/>
  <cols>
    <col min="1" max="1" width="11.28515625" bestFit="1" customWidth="1"/>
    <col min="2" max="2" width="56" customWidth="1"/>
    <col min="3" max="3" width="7.7109375" bestFit="1" customWidth="1"/>
    <col min="4" max="4" width="8.7109375" customWidth="1"/>
    <col min="5" max="5" width="15.7109375" customWidth="1"/>
    <col min="6" max="6" width="16.28515625" customWidth="1"/>
    <col min="7" max="7" width="13.42578125" customWidth="1"/>
    <col min="8" max="8" width="20.5703125" customWidth="1"/>
  </cols>
  <sheetData>
    <row r="1" spans="1:8" x14ac:dyDescent="0.25">
      <c r="A1" s="45" t="s">
        <v>0</v>
      </c>
      <c r="B1" s="46"/>
      <c r="C1" s="46"/>
      <c r="D1" s="46"/>
      <c r="E1" s="46"/>
      <c r="F1" s="47"/>
      <c r="G1" s="4"/>
      <c r="H1" s="5"/>
    </row>
    <row r="2" spans="1:8" x14ac:dyDescent="0.25">
      <c r="A2" s="48"/>
      <c r="B2" s="49"/>
      <c r="C2" s="49"/>
      <c r="D2" s="49"/>
      <c r="E2" s="49"/>
      <c r="F2" s="50"/>
      <c r="G2" s="6"/>
      <c r="H2" s="7"/>
    </row>
    <row r="3" spans="1:8" x14ac:dyDescent="0.25">
      <c r="A3" s="1" t="s">
        <v>1</v>
      </c>
      <c r="B3" s="2" t="s">
        <v>2</v>
      </c>
      <c r="C3" s="51"/>
      <c r="D3" s="51"/>
      <c r="E3" s="52"/>
      <c r="F3" s="52"/>
      <c r="G3" s="6"/>
      <c r="H3" s="7"/>
    </row>
    <row r="4" spans="1:8" ht="25.5" x14ac:dyDescent="0.25">
      <c r="A4" s="1" t="s">
        <v>3</v>
      </c>
      <c r="B4" s="3" t="s">
        <v>4</v>
      </c>
      <c r="C4" s="51"/>
      <c r="D4" s="51"/>
      <c r="E4" s="51"/>
      <c r="F4" s="51"/>
      <c r="G4" s="6"/>
      <c r="H4" s="7"/>
    </row>
    <row r="5" spans="1:8" x14ac:dyDescent="0.25">
      <c r="A5" s="1" t="s">
        <v>5</v>
      </c>
      <c r="B5" s="3" t="s">
        <v>6</v>
      </c>
      <c r="C5" s="51"/>
      <c r="D5" s="51"/>
      <c r="E5" s="51"/>
      <c r="F5" s="51"/>
      <c r="G5" s="6"/>
      <c r="H5" s="7"/>
    </row>
    <row r="6" spans="1:8" x14ac:dyDescent="0.25">
      <c r="A6" s="1" t="s">
        <v>7</v>
      </c>
      <c r="B6" s="3" t="s">
        <v>8</v>
      </c>
      <c r="C6" s="51"/>
      <c r="D6" s="51"/>
      <c r="E6" s="51"/>
      <c r="F6" s="51"/>
      <c r="G6" s="8"/>
      <c r="H6" s="9"/>
    </row>
    <row r="7" spans="1:8" x14ac:dyDescent="0.25">
      <c r="A7" s="53" t="s">
        <v>9</v>
      </c>
      <c r="B7" s="53" t="s">
        <v>10</v>
      </c>
      <c r="C7" s="53" t="s">
        <v>11</v>
      </c>
      <c r="D7" s="53" t="s">
        <v>12</v>
      </c>
      <c r="E7" s="53" t="s">
        <v>13</v>
      </c>
      <c r="F7" s="53"/>
      <c r="G7" s="53"/>
      <c r="H7" s="10" t="s">
        <v>14</v>
      </c>
    </row>
    <row r="8" spans="1:8" x14ac:dyDescent="0.25">
      <c r="A8" s="53"/>
      <c r="B8" s="53"/>
      <c r="C8" s="53"/>
      <c r="D8" s="53"/>
      <c r="E8" s="10" t="s">
        <v>15</v>
      </c>
      <c r="F8" s="10" t="s">
        <v>16</v>
      </c>
      <c r="G8" s="10" t="s">
        <v>17</v>
      </c>
      <c r="H8" s="10" t="s">
        <v>18</v>
      </c>
    </row>
    <row r="9" spans="1:8" x14ac:dyDescent="0.25">
      <c r="A9" s="11">
        <v>1</v>
      </c>
      <c r="B9" s="11" t="s">
        <v>19</v>
      </c>
      <c r="C9" s="11"/>
      <c r="D9" s="11"/>
      <c r="E9" s="11"/>
      <c r="F9" s="11"/>
      <c r="G9" s="11" t="str">
        <f>IF(D9=0," ",E9+F9)</f>
        <v xml:space="preserve"> </v>
      </c>
      <c r="H9" s="12"/>
    </row>
    <row r="10" spans="1:8" ht="24" x14ac:dyDescent="0.25">
      <c r="A10" s="13" t="s">
        <v>20</v>
      </c>
      <c r="B10" s="14" t="s">
        <v>21</v>
      </c>
      <c r="C10" s="13" t="s">
        <v>22</v>
      </c>
      <c r="D10" s="15">
        <v>2</v>
      </c>
      <c r="E10" s="16"/>
      <c r="F10" s="16"/>
      <c r="G10" s="16"/>
      <c r="H10" s="17"/>
    </row>
    <row r="11" spans="1:8" ht="24" x14ac:dyDescent="0.25">
      <c r="A11" s="13" t="s">
        <v>23</v>
      </c>
      <c r="B11" s="14" t="s">
        <v>24</v>
      </c>
      <c r="C11" s="13" t="s">
        <v>22</v>
      </c>
      <c r="D11" s="15">
        <v>2</v>
      </c>
      <c r="E11" s="16"/>
      <c r="F11" s="16"/>
      <c r="G11" s="16"/>
      <c r="H11" s="17"/>
    </row>
    <row r="12" spans="1:8" x14ac:dyDescent="0.25">
      <c r="A12" s="13" t="s">
        <v>25</v>
      </c>
      <c r="B12" s="14" t="s">
        <v>26</v>
      </c>
      <c r="C12" s="13" t="s">
        <v>27</v>
      </c>
      <c r="D12" s="15">
        <v>2</v>
      </c>
      <c r="E12" s="16"/>
      <c r="F12" s="16"/>
      <c r="G12" s="16"/>
      <c r="H12" s="17"/>
    </row>
    <row r="13" spans="1:8" x14ac:dyDescent="0.25">
      <c r="A13" s="44" t="str">
        <f>CONCATENATE(A9,". TOTAL ",B9)</f>
        <v>1. TOTAL ADMINISTRAÇÃO LOCAL</v>
      </c>
      <c r="B13" s="44"/>
      <c r="C13" s="44"/>
      <c r="D13" s="44"/>
      <c r="E13" s="44"/>
      <c r="F13" s="44"/>
      <c r="G13" s="44"/>
      <c r="H13" s="18">
        <f>SUM(H10:H12)</f>
        <v>0</v>
      </c>
    </row>
    <row r="14" spans="1:8" x14ac:dyDescent="0.25">
      <c r="A14" s="11" t="s">
        <v>28</v>
      </c>
      <c r="B14" s="11" t="s">
        <v>29</v>
      </c>
      <c r="C14" s="11"/>
      <c r="D14" s="19"/>
      <c r="E14" s="20"/>
      <c r="F14" s="20"/>
      <c r="G14" s="20" t="str">
        <f t="shared" ref="G14:G30" si="0">IF(D14=0," ",E14+F14)</f>
        <v xml:space="preserve"> </v>
      </c>
      <c r="H14" s="20"/>
    </row>
    <row r="15" spans="1:8" x14ac:dyDescent="0.25">
      <c r="A15" s="13" t="s">
        <v>30</v>
      </c>
      <c r="B15" s="14" t="s">
        <v>31</v>
      </c>
      <c r="C15" s="13" t="s">
        <v>32</v>
      </c>
      <c r="D15" s="15">
        <v>18</v>
      </c>
      <c r="E15" s="16"/>
      <c r="F15" s="16"/>
      <c r="G15" s="16"/>
      <c r="H15" s="16"/>
    </row>
    <row r="16" spans="1:8" ht="24" x14ac:dyDescent="0.25">
      <c r="A16" s="13" t="s">
        <v>33</v>
      </c>
      <c r="B16" s="14" t="s">
        <v>34</v>
      </c>
      <c r="C16" s="13" t="s">
        <v>35</v>
      </c>
      <c r="D16" s="15">
        <v>60</v>
      </c>
      <c r="E16" s="16"/>
      <c r="F16" s="16"/>
      <c r="G16" s="16"/>
      <c r="H16" s="16"/>
    </row>
    <row r="17" spans="1:8" ht="24" x14ac:dyDescent="0.25">
      <c r="A17" s="13" t="s">
        <v>36</v>
      </c>
      <c r="B17" s="14" t="s">
        <v>37</v>
      </c>
      <c r="C17" s="13" t="s">
        <v>32</v>
      </c>
      <c r="D17" s="15">
        <v>18</v>
      </c>
      <c r="E17" s="16"/>
      <c r="F17" s="16"/>
      <c r="G17" s="16"/>
      <c r="H17" s="16"/>
    </row>
    <row r="18" spans="1:8" ht="24" x14ac:dyDescent="0.25">
      <c r="A18" s="13" t="s">
        <v>38</v>
      </c>
      <c r="B18" s="14" t="s">
        <v>240</v>
      </c>
      <c r="C18" s="13" t="s">
        <v>27</v>
      </c>
      <c r="D18" s="15">
        <v>2</v>
      </c>
      <c r="E18" s="16"/>
      <c r="F18" s="16"/>
      <c r="G18" s="16"/>
      <c r="H18" s="16"/>
    </row>
    <row r="19" spans="1:8" ht="24" x14ac:dyDescent="0.25">
      <c r="A19" s="13" t="s">
        <v>39</v>
      </c>
      <c r="B19" s="14" t="s">
        <v>40</v>
      </c>
      <c r="C19" s="13" t="s">
        <v>32</v>
      </c>
      <c r="D19" s="15">
        <v>2</v>
      </c>
      <c r="E19" s="16"/>
      <c r="F19" s="16"/>
      <c r="G19" s="16"/>
      <c r="H19" s="16"/>
    </row>
    <row r="20" spans="1:8" ht="24" x14ac:dyDescent="0.25">
      <c r="A20" s="13" t="s">
        <v>41</v>
      </c>
      <c r="B20" s="14" t="s">
        <v>42</v>
      </c>
      <c r="C20" s="13" t="s">
        <v>27</v>
      </c>
      <c r="D20" s="15">
        <v>8</v>
      </c>
      <c r="E20" s="16"/>
      <c r="F20" s="16"/>
      <c r="G20" s="16"/>
      <c r="H20" s="16"/>
    </row>
    <row r="21" spans="1:8" x14ac:dyDescent="0.25">
      <c r="A21" s="13" t="s">
        <v>43</v>
      </c>
      <c r="B21" s="14" t="s">
        <v>44</v>
      </c>
      <c r="C21" s="13" t="s">
        <v>27</v>
      </c>
      <c r="D21" s="15">
        <v>1</v>
      </c>
      <c r="E21" s="16"/>
      <c r="F21" s="16"/>
      <c r="G21" s="16"/>
      <c r="H21" s="16"/>
    </row>
    <row r="22" spans="1:8" x14ac:dyDescent="0.25">
      <c r="A22" s="54" t="str">
        <f>CONCATENATE(A14,". TOTAL ",B14)</f>
        <v xml:space="preserve"> 2 . TOTAL SERVIÇOS PRELIMINARES</v>
      </c>
      <c r="B22" s="55"/>
      <c r="C22" s="55"/>
      <c r="D22" s="55"/>
      <c r="E22" s="55"/>
      <c r="F22" s="55"/>
      <c r="G22" s="56"/>
      <c r="H22" s="18">
        <f>SUM(H15:H21)</f>
        <v>0</v>
      </c>
    </row>
    <row r="23" spans="1:8" x14ac:dyDescent="0.25">
      <c r="A23" s="11" t="s">
        <v>45</v>
      </c>
      <c r="B23" s="11" t="s">
        <v>46</v>
      </c>
      <c r="C23" s="11"/>
      <c r="D23" s="19"/>
      <c r="E23" s="20"/>
      <c r="F23" s="20"/>
      <c r="G23" s="20" t="str">
        <f t="shared" si="0"/>
        <v xml:space="preserve"> </v>
      </c>
      <c r="H23" s="20"/>
    </row>
    <row r="24" spans="1:8" x14ac:dyDescent="0.25">
      <c r="A24" s="13" t="s">
        <v>47</v>
      </c>
      <c r="B24" s="14" t="s">
        <v>48</v>
      </c>
      <c r="C24" s="13" t="s">
        <v>35</v>
      </c>
      <c r="D24" s="15">
        <v>2</v>
      </c>
      <c r="E24" s="16"/>
      <c r="F24" s="16"/>
      <c r="G24" s="16"/>
      <c r="H24" s="16"/>
    </row>
    <row r="25" spans="1:8" ht="24" x14ac:dyDescent="0.25">
      <c r="A25" s="13" t="s">
        <v>49</v>
      </c>
      <c r="B25" s="14" t="s">
        <v>50</v>
      </c>
      <c r="C25" s="13" t="s">
        <v>51</v>
      </c>
      <c r="D25" s="15">
        <v>60</v>
      </c>
      <c r="E25" s="16"/>
      <c r="F25" s="16"/>
      <c r="G25" s="16"/>
      <c r="H25" s="16"/>
    </row>
    <row r="26" spans="1:8" ht="36" x14ac:dyDescent="0.25">
      <c r="A26" s="13" t="s">
        <v>52</v>
      </c>
      <c r="B26" s="14" t="s">
        <v>53</v>
      </c>
      <c r="C26" s="13" t="s">
        <v>22</v>
      </c>
      <c r="D26" s="15">
        <v>2</v>
      </c>
      <c r="E26" s="16"/>
      <c r="F26" s="16"/>
      <c r="G26" s="16"/>
      <c r="H26" s="16"/>
    </row>
    <row r="27" spans="1:8" ht="36" x14ac:dyDescent="0.25">
      <c r="A27" s="13" t="s">
        <v>54</v>
      </c>
      <c r="B27" s="14" t="s">
        <v>55</v>
      </c>
      <c r="C27" s="13" t="s">
        <v>56</v>
      </c>
      <c r="D27" s="15">
        <v>120</v>
      </c>
      <c r="E27" s="16"/>
      <c r="F27" s="16"/>
      <c r="G27" s="16"/>
      <c r="H27" s="16"/>
    </row>
    <row r="28" spans="1:8" x14ac:dyDescent="0.25">
      <c r="A28" s="44" t="str">
        <f>CONCATENATE(A23,". TOTAL ",B23)</f>
        <v xml:space="preserve"> 3 . TOTAL CANTEIRO DE OBRA</v>
      </c>
      <c r="B28" s="44"/>
      <c r="C28" s="44"/>
      <c r="D28" s="44"/>
      <c r="E28" s="44"/>
      <c r="F28" s="44"/>
      <c r="G28" s="44"/>
      <c r="H28" s="18">
        <f>SUM(H24:H27)</f>
        <v>0</v>
      </c>
    </row>
    <row r="29" spans="1:8" x14ac:dyDescent="0.25">
      <c r="A29" s="11" t="s">
        <v>57</v>
      </c>
      <c r="B29" s="11" t="s">
        <v>58</v>
      </c>
      <c r="C29" s="11"/>
      <c r="D29" s="19"/>
      <c r="E29" s="20"/>
      <c r="F29" s="20"/>
      <c r="G29" s="20" t="str">
        <f t="shared" si="0"/>
        <v xml:space="preserve"> </v>
      </c>
      <c r="H29" s="20"/>
    </row>
    <row r="30" spans="1:8" x14ac:dyDescent="0.25">
      <c r="A30" s="21" t="s">
        <v>59</v>
      </c>
      <c r="B30" s="21" t="s">
        <v>60</v>
      </c>
      <c r="C30" s="21"/>
      <c r="D30" s="22"/>
      <c r="E30" s="23"/>
      <c r="F30" s="23"/>
      <c r="G30" s="23" t="str">
        <f t="shared" si="0"/>
        <v xml:space="preserve"> </v>
      </c>
      <c r="H30" s="23"/>
    </row>
    <row r="31" spans="1:8" ht="24" x14ac:dyDescent="0.25">
      <c r="A31" s="13" t="s">
        <v>61</v>
      </c>
      <c r="B31" s="14" t="s">
        <v>245</v>
      </c>
      <c r="C31" s="13" t="s">
        <v>27</v>
      </c>
      <c r="D31" s="15">
        <v>1</v>
      </c>
      <c r="E31" s="16"/>
      <c r="F31" s="16"/>
      <c r="G31" s="16"/>
      <c r="H31" s="16"/>
    </row>
    <row r="32" spans="1:8" ht="24" x14ac:dyDescent="0.25">
      <c r="A32" s="13" t="s">
        <v>62</v>
      </c>
      <c r="B32" s="14" t="s">
        <v>241</v>
      </c>
      <c r="C32" s="13" t="s">
        <v>27</v>
      </c>
      <c r="D32" s="15">
        <v>1</v>
      </c>
      <c r="E32" s="16"/>
      <c r="F32" s="16"/>
      <c r="G32" s="16"/>
      <c r="H32" s="16"/>
    </row>
    <row r="33" spans="1:8" ht="72" x14ac:dyDescent="0.25">
      <c r="A33" s="13" t="s">
        <v>63</v>
      </c>
      <c r="B33" s="14" t="s">
        <v>242</v>
      </c>
      <c r="C33" s="13" t="s">
        <v>27</v>
      </c>
      <c r="D33" s="15">
        <v>1</v>
      </c>
      <c r="E33" s="16"/>
      <c r="F33" s="16"/>
      <c r="G33" s="16"/>
      <c r="H33" s="16"/>
    </row>
    <row r="34" spans="1:8" ht="24" x14ac:dyDescent="0.25">
      <c r="A34" s="13" t="s">
        <v>64</v>
      </c>
      <c r="B34" s="14" t="s">
        <v>243</v>
      </c>
      <c r="C34" s="13" t="s">
        <v>27</v>
      </c>
      <c r="D34" s="15">
        <v>1</v>
      </c>
      <c r="E34" s="16"/>
      <c r="F34" s="16"/>
      <c r="G34" s="16"/>
      <c r="H34" s="16"/>
    </row>
    <row r="35" spans="1:8" ht="24" x14ac:dyDescent="0.25">
      <c r="A35" s="13" t="s">
        <v>65</v>
      </c>
      <c r="B35" s="14" t="s">
        <v>244</v>
      </c>
      <c r="C35" s="13" t="s">
        <v>27</v>
      </c>
      <c r="D35" s="15">
        <v>1</v>
      </c>
      <c r="E35" s="16"/>
      <c r="F35" s="16"/>
      <c r="G35" s="16"/>
      <c r="H35" s="16"/>
    </row>
    <row r="36" spans="1:8" x14ac:dyDescent="0.25">
      <c r="A36" s="44" t="str">
        <f>CONCATENATE(A30,". TOTAL ",B30)</f>
        <v xml:space="preserve"> 4.1 . TOTAL EQUIPAMENTOS</v>
      </c>
      <c r="B36" s="44"/>
      <c r="C36" s="44"/>
      <c r="D36" s="44"/>
      <c r="E36" s="44"/>
      <c r="F36" s="44"/>
      <c r="G36" s="44"/>
      <c r="H36" s="18">
        <f>SUM(H31:H35)</f>
        <v>0</v>
      </c>
    </row>
    <row r="37" spans="1:8" x14ac:dyDescent="0.25">
      <c r="A37" s="21" t="s">
        <v>66</v>
      </c>
      <c r="B37" s="21" t="s">
        <v>67</v>
      </c>
      <c r="C37" s="21"/>
      <c r="D37" s="22"/>
      <c r="E37" s="23"/>
      <c r="F37" s="23"/>
      <c r="G37" s="23"/>
      <c r="H37" s="23"/>
    </row>
    <row r="38" spans="1:8" ht="24" x14ac:dyDescent="0.25">
      <c r="A38" s="13" t="s">
        <v>68</v>
      </c>
      <c r="B38" s="14" t="s">
        <v>69</v>
      </c>
      <c r="C38" s="13" t="s">
        <v>51</v>
      </c>
      <c r="D38" s="15">
        <v>35</v>
      </c>
      <c r="E38" s="16"/>
      <c r="F38" s="16"/>
      <c r="G38" s="16"/>
      <c r="H38" s="16"/>
    </row>
    <row r="39" spans="1:8" ht="24" x14ac:dyDescent="0.25">
      <c r="A39" s="13" t="s">
        <v>235</v>
      </c>
      <c r="B39" s="14" t="s">
        <v>70</v>
      </c>
      <c r="C39" s="13" t="s">
        <v>71</v>
      </c>
      <c r="D39" s="15">
        <v>785</v>
      </c>
      <c r="E39" s="16"/>
      <c r="F39" s="16"/>
      <c r="G39" s="16"/>
      <c r="H39" s="16"/>
    </row>
    <row r="40" spans="1:8" x14ac:dyDescent="0.25">
      <c r="A40" s="13" t="s">
        <v>72</v>
      </c>
      <c r="B40" s="14" t="s">
        <v>73</v>
      </c>
      <c r="C40" s="13" t="s">
        <v>27</v>
      </c>
      <c r="D40" s="15">
        <v>2</v>
      </c>
      <c r="E40" s="16"/>
      <c r="F40" s="16"/>
      <c r="G40" s="16"/>
      <c r="H40" s="16"/>
    </row>
    <row r="41" spans="1:8" x14ac:dyDescent="0.25">
      <c r="A41" s="13" t="s">
        <v>74</v>
      </c>
      <c r="B41" s="14" t="s">
        <v>75</v>
      </c>
      <c r="C41" s="13" t="s">
        <v>51</v>
      </c>
      <c r="D41" s="15">
        <v>25</v>
      </c>
      <c r="E41" s="16"/>
      <c r="F41" s="16"/>
      <c r="G41" s="16"/>
      <c r="H41" s="16"/>
    </row>
    <row r="42" spans="1:8" x14ac:dyDescent="0.25">
      <c r="A42" s="13" t="s">
        <v>76</v>
      </c>
      <c r="B42" s="14" t="s">
        <v>77</v>
      </c>
      <c r="C42" s="13" t="s">
        <v>51</v>
      </c>
      <c r="D42" s="15">
        <v>30</v>
      </c>
      <c r="E42" s="16"/>
      <c r="F42" s="16"/>
      <c r="G42" s="16"/>
      <c r="H42" s="16"/>
    </row>
    <row r="43" spans="1:8" x14ac:dyDescent="0.25">
      <c r="A43" s="13" t="s">
        <v>236</v>
      </c>
      <c r="B43" s="14" t="s">
        <v>78</v>
      </c>
      <c r="C43" s="13" t="s">
        <v>51</v>
      </c>
      <c r="D43" s="15">
        <v>5</v>
      </c>
      <c r="E43" s="16"/>
      <c r="F43" s="16"/>
      <c r="G43" s="16"/>
      <c r="H43" s="16"/>
    </row>
    <row r="44" spans="1:8" x14ac:dyDescent="0.25">
      <c r="A44" s="13" t="s">
        <v>79</v>
      </c>
      <c r="B44" s="14" t="s">
        <v>80</v>
      </c>
      <c r="C44" s="13" t="s">
        <v>35</v>
      </c>
      <c r="D44" s="15">
        <v>20</v>
      </c>
      <c r="E44" s="16"/>
      <c r="F44" s="16"/>
      <c r="G44" s="16"/>
      <c r="H44" s="16"/>
    </row>
    <row r="45" spans="1:8" x14ac:dyDescent="0.25">
      <c r="A45" s="13" t="s">
        <v>81</v>
      </c>
      <c r="B45" s="14" t="s">
        <v>82</v>
      </c>
      <c r="C45" s="13" t="s">
        <v>35</v>
      </c>
      <c r="D45" s="15">
        <v>30</v>
      </c>
      <c r="E45" s="16"/>
      <c r="F45" s="16"/>
      <c r="G45" s="16"/>
      <c r="H45" s="16"/>
    </row>
    <row r="46" spans="1:8" x14ac:dyDescent="0.25">
      <c r="A46" s="13" t="s">
        <v>83</v>
      </c>
      <c r="B46" s="14" t="s">
        <v>84</v>
      </c>
      <c r="C46" s="13" t="s">
        <v>35</v>
      </c>
      <c r="D46" s="15">
        <v>8</v>
      </c>
      <c r="E46" s="16"/>
      <c r="F46" s="16"/>
      <c r="G46" s="16"/>
      <c r="H46" s="16"/>
    </row>
    <row r="47" spans="1:8" ht="24" x14ac:dyDescent="0.25">
      <c r="A47" s="13" t="s">
        <v>85</v>
      </c>
      <c r="B47" s="14" t="s">
        <v>86</v>
      </c>
      <c r="C47" s="13" t="s">
        <v>51</v>
      </c>
      <c r="D47" s="15">
        <v>3</v>
      </c>
      <c r="E47" s="16"/>
      <c r="F47" s="16"/>
      <c r="G47" s="16"/>
      <c r="H47" s="16"/>
    </row>
    <row r="48" spans="1:8" x14ac:dyDescent="0.25">
      <c r="A48" s="13" t="s">
        <v>87</v>
      </c>
      <c r="B48" s="14" t="s">
        <v>88</v>
      </c>
      <c r="C48" s="13" t="s">
        <v>71</v>
      </c>
      <c r="D48" s="15">
        <v>1</v>
      </c>
      <c r="E48" s="16"/>
      <c r="F48" s="16"/>
      <c r="G48" s="16"/>
      <c r="H48" s="16"/>
    </row>
    <row r="49" spans="1:8" x14ac:dyDescent="0.25">
      <c r="A49" s="13" t="s">
        <v>89</v>
      </c>
      <c r="B49" s="14" t="s">
        <v>90</v>
      </c>
      <c r="C49" s="13" t="s">
        <v>27</v>
      </c>
      <c r="D49" s="15">
        <v>16</v>
      </c>
      <c r="E49" s="16"/>
      <c r="F49" s="16"/>
      <c r="G49" s="16"/>
      <c r="H49" s="16"/>
    </row>
    <row r="50" spans="1:8" x14ac:dyDescent="0.25">
      <c r="A50" s="13" t="s">
        <v>91</v>
      </c>
      <c r="B50" s="14" t="s">
        <v>92</v>
      </c>
      <c r="C50" s="13" t="s">
        <v>27</v>
      </c>
      <c r="D50" s="15">
        <v>80</v>
      </c>
      <c r="E50" s="16"/>
      <c r="F50" s="16"/>
      <c r="G50" s="16"/>
      <c r="H50" s="16"/>
    </row>
    <row r="51" spans="1:8" x14ac:dyDescent="0.25">
      <c r="A51" s="13" t="s">
        <v>93</v>
      </c>
      <c r="B51" s="14" t="s">
        <v>94</v>
      </c>
      <c r="C51" s="13" t="s">
        <v>27</v>
      </c>
      <c r="D51" s="15">
        <v>200</v>
      </c>
      <c r="E51" s="16"/>
      <c r="F51" s="16"/>
      <c r="G51" s="16"/>
      <c r="H51" s="16"/>
    </row>
    <row r="52" spans="1:8" ht="24" x14ac:dyDescent="0.25">
      <c r="A52" s="13" t="s">
        <v>95</v>
      </c>
      <c r="B52" s="14" t="s">
        <v>96</v>
      </c>
      <c r="C52" s="13" t="s">
        <v>27</v>
      </c>
      <c r="D52" s="15">
        <v>200</v>
      </c>
      <c r="E52" s="16"/>
      <c r="F52" s="16"/>
      <c r="G52" s="16"/>
      <c r="H52" s="16"/>
    </row>
    <row r="53" spans="1:8" x14ac:dyDescent="0.25">
      <c r="A53" s="13" t="s">
        <v>97</v>
      </c>
      <c r="B53" s="14" t="s">
        <v>98</v>
      </c>
      <c r="C53" s="13" t="s">
        <v>27</v>
      </c>
      <c r="D53" s="15">
        <v>200</v>
      </c>
      <c r="E53" s="16"/>
      <c r="F53" s="16"/>
      <c r="G53" s="16"/>
      <c r="H53" s="16"/>
    </row>
    <row r="54" spans="1:8" ht="24" x14ac:dyDescent="0.25">
      <c r="A54" s="13" t="s">
        <v>99</v>
      </c>
      <c r="B54" s="14" t="s">
        <v>100</v>
      </c>
      <c r="C54" s="13" t="s">
        <v>27</v>
      </c>
      <c r="D54" s="15">
        <v>3</v>
      </c>
      <c r="E54" s="16"/>
      <c r="F54" s="16"/>
      <c r="G54" s="16"/>
      <c r="H54" s="16"/>
    </row>
    <row r="55" spans="1:8" x14ac:dyDescent="0.25">
      <c r="A55" s="13" t="s">
        <v>101</v>
      </c>
      <c r="B55" s="14" t="s">
        <v>102</v>
      </c>
      <c r="C55" s="13" t="s">
        <v>27</v>
      </c>
      <c r="D55" s="15">
        <v>200</v>
      </c>
      <c r="E55" s="16"/>
      <c r="F55" s="16"/>
      <c r="G55" s="16"/>
      <c r="H55" s="16"/>
    </row>
    <row r="56" spans="1:8" x14ac:dyDescent="0.25">
      <c r="A56" s="13" t="s">
        <v>103</v>
      </c>
      <c r="B56" s="14" t="s">
        <v>104</v>
      </c>
      <c r="C56" s="13" t="s">
        <v>27</v>
      </c>
      <c r="D56" s="15">
        <v>200</v>
      </c>
      <c r="E56" s="16"/>
      <c r="F56" s="16"/>
      <c r="G56" s="16"/>
      <c r="H56" s="16"/>
    </row>
    <row r="57" spans="1:8" x14ac:dyDescent="0.25">
      <c r="A57" s="13" t="s">
        <v>105</v>
      </c>
      <c r="B57" s="14" t="s">
        <v>106</v>
      </c>
      <c r="C57" s="13" t="s">
        <v>27</v>
      </c>
      <c r="D57" s="15">
        <v>40</v>
      </c>
      <c r="E57" s="16"/>
      <c r="F57" s="16"/>
      <c r="G57" s="16"/>
      <c r="H57" s="16"/>
    </row>
    <row r="58" spans="1:8" x14ac:dyDescent="0.25">
      <c r="A58" s="13" t="s">
        <v>107</v>
      </c>
      <c r="B58" s="14" t="s">
        <v>108</v>
      </c>
      <c r="C58" s="13" t="s">
        <v>27</v>
      </c>
      <c r="D58" s="15">
        <v>3</v>
      </c>
      <c r="E58" s="16"/>
      <c r="F58" s="16"/>
      <c r="G58" s="16"/>
      <c r="H58" s="16"/>
    </row>
    <row r="59" spans="1:8" x14ac:dyDescent="0.25">
      <c r="A59" s="13" t="s">
        <v>109</v>
      </c>
      <c r="B59" s="14" t="s">
        <v>110</v>
      </c>
      <c r="C59" s="13" t="s">
        <v>27</v>
      </c>
      <c r="D59" s="15">
        <v>10</v>
      </c>
      <c r="E59" s="16"/>
      <c r="F59" s="16"/>
      <c r="G59" s="16"/>
      <c r="H59" s="16"/>
    </row>
    <row r="60" spans="1:8" ht="24" x14ac:dyDescent="0.25">
      <c r="A60" s="13" t="s">
        <v>234</v>
      </c>
      <c r="B60" s="14" t="s">
        <v>111</v>
      </c>
      <c r="C60" s="13" t="s">
        <v>27</v>
      </c>
      <c r="D60" s="15">
        <v>15</v>
      </c>
      <c r="E60" s="16"/>
      <c r="F60" s="16"/>
      <c r="G60" s="16"/>
      <c r="H60" s="16"/>
    </row>
    <row r="61" spans="1:8" ht="24" x14ac:dyDescent="0.25">
      <c r="A61" s="13" t="s">
        <v>112</v>
      </c>
      <c r="B61" s="14" t="s">
        <v>113</v>
      </c>
      <c r="C61" s="13" t="s">
        <v>71</v>
      </c>
      <c r="D61" s="15">
        <v>20</v>
      </c>
      <c r="E61" s="16"/>
      <c r="F61" s="16"/>
      <c r="G61" s="16"/>
      <c r="H61" s="16"/>
    </row>
    <row r="62" spans="1:8" x14ac:dyDescent="0.25">
      <c r="A62" s="13" t="s">
        <v>114</v>
      </c>
      <c r="B62" s="14" t="s">
        <v>115</v>
      </c>
      <c r="C62" s="13" t="s">
        <v>35</v>
      </c>
      <c r="D62" s="15">
        <v>50</v>
      </c>
      <c r="E62" s="16"/>
      <c r="F62" s="16"/>
      <c r="G62" s="16"/>
      <c r="H62" s="16"/>
    </row>
    <row r="63" spans="1:8" x14ac:dyDescent="0.25">
      <c r="A63" s="13" t="s">
        <v>116</v>
      </c>
      <c r="B63" s="14" t="s">
        <v>117</v>
      </c>
      <c r="C63" s="13" t="s">
        <v>118</v>
      </c>
      <c r="D63" s="15">
        <v>3</v>
      </c>
      <c r="E63" s="16"/>
      <c r="F63" s="16"/>
      <c r="G63" s="16"/>
      <c r="H63" s="16"/>
    </row>
    <row r="64" spans="1:8" ht="24" x14ac:dyDescent="0.25">
      <c r="A64" s="13" t="s">
        <v>119</v>
      </c>
      <c r="B64" s="14" t="s">
        <v>120</v>
      </c>
      <c r="C64" s="13" t="s">
        <v>27</v>
      </c>
      <c r="D64" s="15">
        <v>4</v>
      </c>
      <c r="E64" s="16"/>
      <c r="F64" s="16"/>
      <c r="G64" s="16"/>
      <c r="H64" s="16"/>
    </row>
    <row r="65" spans="1:8" ht="24" x14ac:dyDescent="0.25">
      <c r="A65" s="13" t="s">
        <v>121</v>
      </c>
      <c r="B65" s="14" t="s">
        <v>122</v>
      </c>
      <c r="C65" s="13" t="s">
        <v>27</v>
      </c>
      <c r="D65" s="15">
        <v>34</v>
      </c>
      <c r="E65" s="16"/>
      <c r="F65" s="16"/>
      <c r="G65" s="16"/>
      <c r="H65" s="16"/>
    </row>
    <row r="66" spans="1:8" x14ac:dyDescent="0.25">
      <c r="A66" s="44" t="str">
        <f>CONCATENATE(A37,". TOTAL ",B37)</f>
        <v xml:space="preserve"> 4.2 . TOTAL DUTOS E LINHAS FRIGORÍGENAS</v>
      </c>
      <c r="B66" s="44"/>
      <c r="C66" s="44"/>
      <c r="D66" s="44"/>
      <c r="E66" s="44"/>
      <c r="F66" s="44"/>
      <c r="G66" s="44"/>
      <c r="H66" s="18">
        <f>SUM(H38:H65)</f>
        <v>0</v>
      </c>
    </row>
    <row r="67" spans="1:8" x14ac:dyDescent="0.25">
      <c r="A67" s="44" t="str">
        <f>CONCATENATE(A29,". TOTAL ",B29)</f>
        <v xml:space="preserve"> 4 . TOTAL AR CONDICIONADO, VENTILAÇÃO E EXAUSTÃO MECANICA</v>
      </c>
      <c r="B67" s="44"/>
      <c r="C67" s="44"/>
      <c r="D67" s="44"/>
      <c r="E67" s="44"/>
      <c r="F67" s="44"/>
      <c r="G67" s="44"/>
      <c r="H67" s="18">
        <f>SUM(H66,H36)</f>
        <v>0</v>
      </c>
    </row>
    <row r="68" spans="1:8" x14ac:dyDescent="0.25">
      <c r="A68" s="11" t="s">
        <v>123</v>
      </c>
      <c r="B68" s="11" t="s">
        <v>124</v>
      </c>
      <c r="C68" s="11"/>
      <c r="D68" s="19"/>
      <c r="E68" s="20"/>
      <c r="F68" s="20"/>
      <c r="G68" s="20"/>
      <c r="H68" s="20"/>
    </row>
    <row r="69" spans="1:8" x14ac:dyDescent="0.25">
      <c r="A69" s="21" t="s">
        <v>125</v>
      </c>
      <c r="B69" s="21" t="s">
        <v>126</v>
      </c>
      <c r="C69" s="21"/>
      <c r="D69" s="22"/>
      <c r="E69" s="23"/>
      <c r="F69" s="23"/>
      <c r="G69" s="23"/>
      <c r="H69" s="23"/>
    </row>
    <row r="70" spans="1:8" ht="24" x14ac:dyDescent="0.25">
      <c r="A70" s="13" t="s">
        <v>127</v>
      </c>
      <c r="B70" s="14" t="s">
        <v>128</v>
      </c>
      <c r="C70" s="13" t="s">
        <v>27</v>
      </c>
      <c r="D70" s="15">
        <v>6</v>
      </c>
      <c r="E70" s="16"/>
      <c r="F70" s="16"/>
      <c r="G70" s="16"/>
      <c r="H70" s="16"/>
    </row>
    <row r="71" spans="1:8" ht="48" x14ac:dyDescent="0.25">
      <c r="A71" s="13" t="s">
        <v>129</v>
      </c>
      <c r="B71" s="14" t="s">
        <v>130</v>
      </c>
      <c r="C71" s="13" t="s">
        <v>27</v>
      </c>
      <c r="D71" s="15">
        <v>1</v>
      </c>
      <c r="E71" s="16"/>
      <c r="F71" s="16"/>
      <c r="G71" s="16"/>
      <c r="H71" s="16"/>
    </row>
    <row r="72" spans="1:8" x14ac:dyDescent="0.25">
      <c r="A72" s="13" t="s">
        <v>131</v>
      </c>
      <c r="B72" s="14" t="s">
        <v>132</v>
      </c>
      <c r="C72" s="13" t="s">
        <v>27</v>
      </c>
      <c r="D72" s="15">
        <v>1</v>
      </c>
      <c r="E72" s="16"/>
      <c r="F72" s="16"/>
      <c r="G72" s="16"/>
      <c r="H72" s="16"/>
    </row>
    <row r="73" spans="1:8" x14ac:dyDescent="0.25">
      <c r="A73" s="13" t="s">
        <v>133</v>
      </c>
      <c r="B73" s="14" t="s">
        <v>134</v>
      </c>
      <c r="C73" s="13" t="s">
        <v>27</v>
      </c>
      <c r="D73" s="15">
        <v>2</v>
      </c>
      <c r="E73" s="16"/>
      <c r="F73" s="16"/>
      <c r="G73" s="16"/>
      <c r="H73" s="16"/>
    </row>
    <row r="74" spans="1:8" x14ac:dyDescent="0.25">
      <c r="A74" s="13" t="s">
        <v>135</v>
      </c>
      <c r="B74" s="14" t="s">
        <v>136</v>
      </c>
      <c r="C74" s="13" t="s">
        <v>27</v>
      </c>
      <c r="D74" s="15">
        <v>1</v>
      </c>
      <c r="E74" s="16"/>
      <c r="F74" s="16"/>
      <c r="G74" s="16"/>
      <c r="H74" s="16"/>
    </row>
    <row r="75" spans="1:8" x14ac:dyDescent="0.25">
      <c r="A75" s="44" t="str">
        <f>CONCATENATE(A69,". TOTAL ",B69)</f>
        <v xml:space="preserve"> 5.1 . TOTAL QUADROS E DISJUNTORES</v>
      </c>
      <c r="B75" s="44"/>
      <c r="C75" s="44"/>
      <c r="D75" s="44"/>
      <c r="E75" s="44"/>
      <c r="F75" s="44"/>
      <c r="G75" s="44"/>
      <c r="H75" s="18">
        <f t="shared" ref="H75" si="1">SUM(H70:H74)</f>
        <v>0</v>
      </c>
    </row>
    <row r="76" spans="1:8" x14ac:dyDescent="0.25">
      <c r="A76" s="21" t="s">
        <v>137</v>
      </c>
      <c r="B76" s="21" t="s">
        <v>138</v>
      </c>
      <c r="C76" s="21"/>
      <c r="D76" s="22"/>
      <c r="E76" s="23"/>
      <c r="F76" s="23"/>
      <c r="G76" s="23"/>
      <c r="H76" s="23"/>
    </row>
    <row r="77" spans="1:8" x14ac:dyDescent="0.25">
      <c r="A77" s="13" t="s">
        <v>139</v>
      </c>
      <c r="B77" s="14" t="s">
        <v>140</v>
      </c>
      <c r="C77" s="13" t="s">
        <v>27</v>
      </c>
      <c r="D77" s="15">
        <v>1</v>
      </c>
      <c r="E77" s="16"/>
      <c r="F77" s="16"/>
      <c r="G77" s="16"/>
      <c r="H77" s="16"/>
    </row>
    <row r="78" spans="1:8" x14ac:dyDescent="0.25">
      <c r="A78" s="13" t="s">
        <v>141</v>
      </c>
      <c r="B78" s="14" t="s">
        <v>142</v>
      </c>
      <c r="C78" s="13" t="s">
        <v>27</v>
      </c>
      <c r="D78" s="15">
        <v>2</v>
      </c>
      <c r="E78" s="16"/>
      <c r="F78" s="16"/>
      <c r="G78" s="16"/>
      <c r="H78" s="16"/>
    </row>
    <row r="79" spans="1:8" ht="24" x14ac:dyDescent="0.25">
      <c r="A79" s="13" t="s">
        <v>143</v>
      </c>
      <c r="B79" s="14" t="s">
        <v>144</v>
      </c>
      <c r="C79" s="13" t="s">
        <v>27</v>
      </c>
      <c r="D79" s="15">
        <v>1</v>
      </c>
      <c r="E79" s="16"/>
      <c r="F79" s="16"/>
      <c r="G79" s="16"/>
      <c r="H79" s="16"/>
    </row>
    <row r="80" spans="1:8" x14ac:dyDescent="0.25">
      <c r="A80" s="13" t="s">
        <v>145</v>
      </c>
      <c r="B80" s="14" t="s">
        <v>146</v>
      </c>
      <c r="C80" s="13" t="s">
        <v>51</v>
      </c>
      <c r="D80" s="15">
        <v>48</v>
      </c>
      <c r="E80" s="16"/>
      <c r="F80" s="16"/>
      <c r="G80" s="16"/>
      <c r="H80" s="16"/>
    </row>
    <row r="81" spans="1:8" x14ac:dyDescent="0.25">
      <c r="A81" s="13" t="s">
        <v>147</v>
      </c>
      <c r="B81" s="14" t="s">
        <v>148</v>
      </c>
      <c r="C81" s="13" t="s">
        <v>27</v>
      </c>
      <c r="D81" s="15">
        <v>10</v>
      </c>
      <c r="E81" s="16"/>
      <c r="F81" s="16"/>
      <c r="G81" s="16"/>
      <c r="H81" s="16"/>
    </row>
    <row r="82" spans="1:8" x14ac:dyDescent="0.25">
      <c r="A82" s="13" t="s">
        <v>149</v>
      </c>
      <c r="B82" s="14" t="s">
        <v>150</v>
      </c>
      <c r="C82" s="13" t="s">
        <v>27</v>
      </c>
      <c r="D82" s="15">
        <v>8</v>
      </c>
      <c r="E82" s="16"/>
      <c r="F82" s="16"/>
      <c r="G82" s="16"/>
      <c r="H82" s="16"/>
    </row>
    <row r="83" spans="1:8" x14ac:dyDescent="0.25">
      <c r="A83" s="13" t="s">
        <v>151</v>
      </c>
      <c r="B83" s="14" t="s">
        <v>152</v>
      </c>
      <c r="C83" s="13" t="s">
        <v>27</v>
      </c>
      <c r="D83" s="15">
        <v>132</v>
      </c>
      <c r="E83" s="16"/>
      <c r="F83" s="16"/>
      <c r="G83" s="16"/>
      <c r="H83" s="16"/>
    </row>
    <row r="84" spans="1:8" x14ac:dyDescent="0.25">
      <c r="A84" s="44" t="str">
        <f>CONCATENATE(A76,". TOTAL ",B76)</f>
        <v xml:space="preserve"> 5.2 . TOTAL ELETRODUTOS/CAIXAS DE PASSAGEM</v>
      </c>
      <c r="B84" s="44"/>
      <c r="C84" s="44"/>
      <c r="D84" s="44"/>
      <c r="E84" s="44"/>
      <c r="F84" s="44"/>
      <c r="G84" s="44"/>
      <c r="H84" s="18">
        <f>SUM(H77:H83)</f>
        <v>0</v>
      </c>
    </row>
    <row r="85" spans="1:8" x14ac:dyDescent="0.25">
      <c r="A85" s="21" t="s">
        <v>153</v>
      </c>
      <c r="B85" s="21" t="s">
        <v>154</v>
      </c>
      <c r="C85" s="21"/>
      <c r="D85" s="22"/>
      <c r="E85" s="23"/>
      <c r="F85" s="23"/>
      <c r="G85" s="23"/>
      <c r="H85" s="23"/>
    </row>
    <row r="86" spans="1:8" x14ac:dyDescent="0.25">
      <c r="A86" s="13" t="s">
        <v>155</v>
      </c>
      <c r="B86" s="14" t="s">
        <v>156</v>
      </c>
      <c r="C86" s="13" t="s">
        <v>51</v>
      </c>
      <c r="D86" s="15">
        <v>6</v>
      </c>
      <c r="E86" s="16"/>
      <c r="F86" s="16"/>
      <c r="G86" s="16"/>
      <c r="H86" s="16"/>
    </row>
    <row r="87" spans="1:8" x14ac:dyDescent="0.25">
      <c r="A87" s="13" t="s">
        <v>157</v>
      </c>
      <c r="B87" s="14" t="s">
        <v>156</v>
      </c>
      <c r="C87" s="13" t="s">
        <v>51</v>
      </c>
      <c r="D87" s="15">
        <v>2</v>
      </c>
      <c r="E87" s="16"/>
      <c r="F87" s="16"/>
      <c r="G87" s="16"/>
      <c r="H87" s="16"/>
    </row>
    <row r="88" spans="1:8" x14ac:dyDescent="0.25">
      <c r="A88" s="13" t="s">
        <v>158</v>
      </c>
      <c r="B88" s="14" t="s">
        <v>156</v>
      </c>
      <c r="C88" s="13" t="s">
        <v>51</v>
      </c>
      <c r="D88" s="15">
        <v>2</v>
      </c>
      <c r="E88" s="16"/>
      <c r="F88" s="16"/>
      <c r="G88" s="16"/>
      <c r="H88" s="16"/>
    </row>
    <row r="89" spans="1:8" x14ac:dyDescent="0.25">
      <c r="A89" s="13" t="s">
        <v>159</v>
      </c>
      <c r="B89" s="14" t="s">
        <v>160</v>
      </c>
      <c r="C89" s="13" t="s">
        <v>51</v>
      </c>
      <c r="D89" s="15">
        <v>300</v>
      </c>
      <c r="E89" s="16"/>
      <c r="F89" s="16"/>
      <c r="G89" s="16"/>
      <c r="H89" s="16"/>
    </row>
    <row r="90" spans="1:8" x14ac:dyDescent="0.25">
      <c r="A90" s="13" t="s">
        <v>161</v>
      </c>
      <c r="B90" s="14" t="s">
        <v>162</v>
      </c>
      <c r="C90" s="13" t="s">
        <v>51</v>
      </c>
      <c r="D90" s="15">
        <v>100</v>
      </c>
      <c r="E90" s="16"/>
      <c r="F90" s="16"/>
      <c r="G90" s="16"/>
      <c r="H90" s="16"/>
    </row>
    <row r="91" spans="1:8" x14ac:dyDescent="0.25">
      <c r="A91" s="13" t="s">
        <v>163</v>
      </c>
      <c r="B91" s="14" t="s">
        <v>160</v>
      </c>
      <c r="C91" s="13" t="s">
        <v>51</v>
      </c>
      <c r="D91" s="15">
        <v>100</v>
      </c>
      <c r="E91" s="16"/>
      <c r="F91" s="16"/>
      <c r="G91" s="16"/>
      <c r="H91" s="16"/>
    </row>
    <row r="92" spans="1:8" x14ac:dyDescent="0.25">
      <c r="A92" s="21" t="s">
        <v>237</v>
      </c>
      <c r="B92" s="21" t="s">
        <v>154</v>
      </c>
      <c r="C92" s="21"/>
      <c r="D92" s="22"/>
      <c r="E92" s="23"/>
      <c r="F92" s="23"/>
      <c r="G92" s="23"/>
      <c r="H92" s="23"/>
    </row>
    <row r="93" spans="1:8" ht="24" x14ac:dyDescent="0.25">
      <c r="A93" s="13" t="s">
        <v>238</v>
      </c>
      <c r="B93" s="14" t="s">
        <v>239</v>
      </c>
      <c r="C93" s="13" t="s">
        <v>27</v>
      </c>
      <c r="D93" s="15">
        <v>1</v>
      </c>
      <c r="E93" s="23"/>
      <c r="F93" s="23"/>
      <c r="G93" s="23"/>
      <c r="H93" s="23"/>
    </row>
    <row r="94" spans="1:8" x14ac:dyDescent="0.25">
      <c r="A94" s="44" t="str">
        <f>CONCATENATE(A85,". TOTAL ",B85)</f>
        <v xml:space="preserve"> 5.3 . TOTAL CABEAMENTO</v>
      </c>
      <c r="B94" s="44"/>
      <c r="C94" s="44"/>
      <c r="D94" s="44"/>
      <c r="E94" s="44"/>
      <c r="F94" s="44"/>
      <c r="G94" s="44"/>
      <c r="H94" s="18">
        <f>SUM(H86:H93)</f>
        <v>0</v>
      </c>
    </row>
    <row r="95" spans="1:8" x14ac:dyDescent="0.25">
      <c r="A95" s="44" t="str">
        <f>CONCATENATE(A68,". TOTAL ",B68)</f>
        <v xml:space="preserve"> 5 . TOTAL INSTALAÇÕES ELÉTRICAS</v>
      </c>
      <c r="B95" s="44"/>
      <c r="C95" s="44"/>
      <c r="D95" s="44"/>
      <c r="E95" s="44"/>
      <c r="F95" s="44"/>
      <c r="G95" s="44"/>
      <c r="H95" s="18">
        <f t="shared" ref="H95" si="2">SUM(H75,H84,H94)</f>
        <v>0</v>
      </c>
    </row>
    <row r="96" spans="1:8" x14ac:dyDescent="0.25">
      <c r="A96" s="11" t="s">
        <v>164</v>
      </c>
      <c r="B96" s="11" t="s">
        <v>165</v>
      </c>
      <c r="C96" s="11"/>
      <c r="D96" s="19"/>
      <c r="E96" s="20"/>
      <c r="F96" s="20"/>
      <c r="G96" s="20"/>
      <c r="H96" s="20"/>
    </row>
    <row r="97" spans="1:8" ht="36" x14ac:dyDescent="0.25">
      <c r="A97" s="13" t="s">
        <v>166</v>
      </c>
      <c r="B97" s="14" t="s">
        <v>167</v>
      </c>
      <c r="C97" s="13" t="s">
        <v>27</v>
      </c>
      <c r="D97" s="15">
        <v>2</v>
      </c>
      <c r="E97" s="16"/>
      <c r="F97" s="16"/>
      <c r="G97" s="16"/>
      <c r="H97" s="16"/>
    </row>
    <row r="98" spans="1:8" ht="36" x14ac:dyDescent="0.25">
      <c r="A98" s="13" t="s">
        <v>168</v>
      </c>
      <c r="B98" s="14" t="s">
        <v>169</v>
      </c>
      <c r="C98" s="13" t="s">
        <v>27</v>
      </c>
      <c r="D98" s="15">
        <v>3</v>
      </c>
      <c r="E98" s="16"/>
      <c r="F98" s="16"/>
      <c r="G98" s="16"/>
      <c r="H98" s="16"/>
    </row>
    <row r="99" spans="1:8" ht="36" x14ac:dyDescent="0.25">
      <c r="A99" s="13" t="s">
        <v>170</v>
      </c>
      <c r="B99" s="14" t="s">
        <v>171</v>
      </c>
      <c r="C99" s="13" t="s">
        <v>27</v>
      </c>
      <c r="D99" s="15">
        <v>1</v>
      </c>
      <c r="E99" s="16"/>
      <c r="F99" s="16"/>
      <c r="G99" s="16"/>
      <c r="H99" s="16"/>
    </row>
    <row r="100" spans="1:8" ht="36" x14ac:dyDescent="0.25">
      <c r="A100" s="13" t="s">
        <v>172</v>
      </c>
      <c r="B100" s="14" t="s">
        <v>173</v>
      </c>
      <c r="C100" s="13" t="s">
        <v>27</v>
      </c>
      <c r="D100" s="15">
        <v>9</v>
      </c>
      <c r="E100" s="16"/>
      <c r="F100" s="16"/>
      <c r="G100" s="16"/>
      <c r="H100" s="16"/>
    </row>
    <row r="101" spans="1:8" ht="36" x14ac:dyDescent="0.25">
      <c r="A101" s="13" t="s">
        <v>174</v>
      </c>
      <c r="B101" s="14" t="s">
        <v>175</v>
      </c>
      <c r="C101" s="13" t="s">
        <v>51</v>
      </c>
      <c r="D101" s="15">
        <v>13</v>
      </c>
      <c r="E101" s="16"/>
      <c r="F101" s="16"/>
      <c r="G101" s="16"/>
      <c r="H101" s="16"/>
    </row>
    <row r="102" spans="1:8" ht="48" x14ac:dyDescent="0.25">
      <c r="A102" s="13" t="s">
        <v>176</v>
      </c>
      <c r="B102" s="14" t="s">
        <v>177</v>
      </c>
      <c r="C102" s="13" t="s">
        <v>51</v>
      </c>
      <c r="D102" s="15">
        <v>13</v>
      </c>
      <c r="E102" s="16"/>
      <c r="F102" s="16"/>
      <c r="G102" s="16"/>
      <c r="H102" s="16"/>
    </row>
    <row r="103" spans="1:8" x14ac:dyDescent="0.25">
      <c r="A103" s="44" t="str">
        <f>CONCATENATE(A96,". TOTAL ",B96)</f>
        <v xml:space="preserve"> 6 . TOTAL INSTALAÇÕES HIDRÁULICAS - DRENOS</v>
      </c>
      <c r="B103" s="44"/>
      <c r="C103" s="44"/>
      <c r="D103" s="44"/>
      <c r="E103" s="44"/>
      <c r="F103" s="44"/>
      <c r="G103" s="44"/>
      <c r="H103" s="18">
        <f t="shared" ref="H103" si="3">SUM(H97:H102)</f>
        <v>0</v>
      </c>
    </row>
    <row r="104" spans="1:8" x14ac:dyDescent="0.25">
      <c r="A104" s="11" t="s">
        <v>178</v>
      </c>
      <c r="B104" s="11" t="s">
        <v>179</v>
      </c>
      <c r="C104" s="11"/>
      <c r="D104" s="19"/>
      <c r="E104" s="20"/>
      <c r="F104" s="20"/>
      <c r="G104" s="20"/>
      <c r="H104" s="20"/>
    </row>
    <row r="105" spans="1:8" ht="24" x14ac:dyDescent="0.25">
      <c r="A105" s="13" t="s">
        <v>180</v>
      </c>
      <c r="B105" s="14" t="s">
        <v>181</v>
      </c>
      <c r="C105" s="13" t="s">
        <v>35</v>
      </c>
      <c r="D105" s="15">
        <v>200</v>
      </c>
      <c r="E105" s="16"/>
      <c r="F105" s="16"/>
      <c r="G105" s="16"/>
      <c r="H105" s="16"/>
    </row>
    <row r="106" spans="1:8" x14ac:dyDescent="0.25">
      <c r="A106" s="44" t="str">
        <f>CONCATENATE(A104,". TOTAL ",B104)</f>
        <v xml:space="preserve"> 7 . TOTAL SERVIÇOS DIVERSOS</v>
      </c>
      <c r="B106" s="44"/>
      <c r="C106" s="44"/>
      <c r="D106" s="44"/>
      <c r="E106" s="44"/>
      <c r="F106" s="44"/>
      <c r="G106" s="44"/>
      <c r="H106" s="18">
        <f>SUM(H105:H105)</f>
        <v>0</v>
      </c>
    </row>
    <row r="107" spans="1:8" x14ac:dyDescent="0.25">
      <c r="A107" s="11" t="s">
        <v>182</v>
      </c>
      <c r="B107" s="11" t="s">
        <v>183</v>
      </c>
      <c r="C107" s="11"/>
      <c r="D107" s="19"/>
      <c r="E107" s="20"/>
      <c r="F107" s="20"/>
      <c r="G107" s="20"/>
      <c r="H107" s="20"/>
    </row>
    <row r="108" spans="1:8" ht="24" x14ac:dyDescent="0.25">
      <c r="A108" s="13" t="s">
        <v>184</v>
      </c>
      <c r="B108" s="14" t="s">
        <v>185</v>
      </c>
      <c r="C108" s="13" t="s">
        <v>35</v>
      </c>
      <c r="D108" s="15">
        <v>180</v>
      </c>
      <c r="E108" s="16"/>
      <c r="F108" s="16"/>
      <c r="G108" s="16"/>
      <c r="H108" s="24"/>
    </row>
    <row r="109" spans="1:8" ht="24" x14ac:dyDescent="0.25">
      <c r="A109" s="13" t="s">
        <v>186</v>
      </c>
      <c r="B109" s="14" t="s">
        <v>187</v>
      </c>
      <c r="C109" s="13" t="s">
        <v>35</v>
      </c>
      <c r="D109" s="15">
        <v>180</v>
      </c>
      <c r="E109" s="16"/>
      <c r="F109" s="16"/>
      <c r="G109" s="16"/>
      <c r="H109" s="16"/>
    </row>
    <row r="110" spans="1:8" ht="24" x14ac:dyDescent="0.25">
      <c r="A110" s="13" t="s">
        <v>188</v>
      </c>
      <c r="B110" s="14" t="s">
        <v>189</v>
      </c>
      <c r="C110" s="13" t="s">
        <v>35</v>
      </c>
      <c r="D110" s="15">
        <v>180</v>
      </c>
      <c r="E110" s="16"/>
      <c r="F110" s="16"/>
      <c r="G110" s="16"/>
      <c r="H110" s="16"/>
    </row>
    <row r="111" spans="1:8" ht="24" x14ac:dyDescent="0.25">
      <c r="A111" s="13" t="s">
        <v>190</v>
      </c>
      <c r="B111" s="14" t="s">
        <v>191</v>
      </c>
      <c r="C111" s="13" t="s">
        <v>35</v>
      </c>
      <c r="D111" s="15">
        <v>180</v>
      </c>
      <c r="E111" s="16"/>
      <c r="F111" s="16"/>
      <c r="G111" s="16"/>
      <c r="H111" s="16"/>
    </row>
    <row r="112" spans="1:8" ht="24" x14ac:dyDescent="0.25">
      <c r="A112" s="13" t="s">
        <v>192</v>
      </c>
      <c r="B112" s="14" t="s">
        <v>246</v>
      </c>
      <c r="C112" s="13" t="s">
        <v>35</v>
      </c>
      <c r="D112" s="15">
        <v>180</v>
      </c>
      <c r="E112" s="16"/>
      <c r="F112" s="16"/>
      <c r="G112" s="16"/>
      <c r="H112" s="16"/>
    </row>
    <row r="113" spans="1:8" x14ac:dyDescent="0.25">
      <c r="A113" s="44" t="str">
        <f>CONCATENATE(A107,". TOTAL ",B107)</f>
        <v xml:space="preserve"> 8 . TOTAL PINTURAS</v>
      </c>
      <c r="B113" s="44"/>
      <c r="C113" s="44"/>
      <c r="D113" s="44"/>
      <c r="E113" s="44"/>
      <c r="F113" s="44"/>
      <c r="G113" s="44"/>
      <c r="H113" s="18">
        <f>SUM(H108:H112)</f>
        <v>0</v>
      </c>
    </row>
    <row r="114" spans="1:8" x14ac:dyDescent="0.25">
      <c r="A114" s="11">
        <v>9</v>
      </c>
      <c r="B114" s="11" t="s">
        <v>193</v>
      </c>
      <c r="C114" s="11"/>
      <c r="D114" s="19"/>
      <c r="E114" s="20"/>
      <c r="F114" s="20"/>
      <c r="G114" s="20"/>
      <c r="H114" s="20"/>
    </row>
    <row r="115" spans="1:8" ht="36" x14ac:dyDescent="0.25">
      <c r="A115" s="13" t="s">
        <v>194</v>
      </c>
      <c r="B115" s="25" t="s">
        <v>195</v>
      </c>
      <c r="C115" s="13" t="s">
        <v>35</v>
      </c>
      <c r="D115" s="15">
        <v>3.5</v>
      </c>
      <c r="E115" s="16"/>
      <c r="F115" s="16"/>
      <c r="G115" s="16"/>
      <c r="H115" s="24"/>
    </row>
    <row r="116" spans="1:8" ht="36" x14ac:dyDescent="0.25">
      <c r="A116" s="13" t="s">
        <v>196</v>
      </c>
      <c r="B116" s="25" t="s">
        <v>197</v>
      </c>
      <c r="C116" s="13" t="s">
        <v>35</v>
      </c>
      <c r="D116" s="15">
        <v>7.2</v>
      </c>
      <c r="E116" s="16"/>
      <c r="F116" s="16"/>
      <c r="G116" s="16"/>
      <c r="H116" s="16"/>
    </row>
    <row r="117" spans="1:8" ht="24" x14ac:dyDescent="0.25">
      <c r="A117" s="13" t="s">
        <v>198</v>
      </c>
      <c r="B117" s="25" t="s">
        <v>199</v>
      </c>
      <c r="C117" s="13" t="s">
        <v>35</v>
      </c>
      <c r="D117" s="15">
        <f>D116+D115</f>
        <v>10.7</v>
      </c>
      <c r="E117" s="16"/>
      <c r="F117" s="16"/>
      <c r="G117" s="16"/>
      <c r="H117" s="16"/>
    </row>
    <row r="118" spans="1:8" x14ac:dyDescent="0.25">
      <c r="A118" s="13" t="s">
        <v>200</v>
      </c>
      <c r="B118" s="25" t="s">
        <v>201</v>
      </c>
      <c r="C118" s="13" t="s">
        <v>51</v>
      </c>
      <c r="D118" s="15">
        <v>6</v>
      </c>
      <c r="E118" s="16"/>
      <c r="F118" s="16"/>
      <c r="G118" s="16"/>
      <c r="H118" s="16"/>
    </row>
    <row r="119" spans="1:8" ht="60" x14ac:dyDescent="0.25">
      <c r="A119" s="13" t="s">
        <v>202</v>
      </c>
      <c r="B119" s="25" t="s">
        <v>203</v>
      </c>
      <c r="C119" s="13" t="s">
        <v>27</v>
      </c>
      <c r="D119" s="15">
        <v>1</v>
      </c>
      <c r="E119" s="16"/>
      <c r="F119" s="16"/>
      <c r="G119" s="16"/>
      <c r="H119" s="16"/>
    </row>
    <row r="120" spans="1:8" ht="36" x14ac:dyDescent="0.25">
      <c r="A120" s="13" t="s">
        <v>204</v>
      </c>
      <c r="B120" s="25" t="s">
        <v>205</v>
      </c>
      <c r="C120" s="13" t="s">
        <v>27</v>
      </c>
      <c r="D120" s="15">
        <v>1</v>
      </c>
      <c r="E120" s="16"/>
      <c r="F120" s="16"/>
      <c r="G120" s="16"/>
      <c r="H120" s="16"/>
    </row>
    <row r="121" spans="1:8" ht="24" x14ac:dyDescent="0.25">
      <c r="A121" s="13" t="s">
        <v>206</v>
      </c>
      <c r="B121" s="25" t="s">
        <v>207</v>
      </c>
      <c r="C121" s="13" t="s">
        <v>35</v>
      </c>
      <c r="D121" s="15">
        <v>6.12</v>
      </c>
      <c r="E121" s="16"/>
      <c r="F121" s="16"/>
      <c r="G121" s="16"/>
      <c r="H121" s="16"/>
    </row>
    <row r="122" spans="1:8" ht="24" x14ac:dyDescent="0.25">
      <c r="A122" s="13" t="s">
        <v>208</v>
      </c>
      <c r="B122" s="25" t="s">
        <v>209</v>
      </c>
      <c r="C122" s="13" t="s">
        <v>35</v>
      </c>
      <c r="D122" s="15">
        <v>14.67</v>
      </c>
      <c r="E122" s="16"/>
      <c r="F122" s="16"/>
      <c r="G122" s="16"/>
      <c r="H122" s="16"/>
    </row>
    <row r="123" spans="1:8" ht="24" x14ac:dyDescent="0.25">
      <c r="A123" s="13" t="s">
        <v>210</v>
      </c>
      <c r="B123" s="25" t="s">
        <v>211</v>
      </c>
      <c r="C123" s="13" t="s">
        <v>51</v>
      </c>
      <c r="D123" s="15">
        <v>3</v>
      </c>
      <c r="E123" s="16"/>
      <c r="F123" s="16"/>
      <c r="G123" s="16"/>
      <c r="H123" s="16"/>
    </row>
    <row r="124" spans="1:8" ht="36" x14ac:dyDescent="0.25">
      <c r="A124" s="13" t="s">
        <v>212</v>
      </c>
      <c r="B124" s="25" t="s">
        <v>213</v>
      </c>
      <c r="C124" s="13" t="s">
        <v>51</v>
      </c>
      <c r="D124" s="15">
        <v>53.11</v>
      </c>
      <c r="E124" s="16"/>
      <c r="F124" s="16"/>
      <c r="G124" s="16"/>
      <c r="H124" s="16"/>
    </row>
    <row r="125" spans="1:8" x14ac:dyDescent="0.25">
      <c r="A125" s="44" t="str">
        <f>CONCATENATE(A114,". TOTAL ",B114)</f>
        <v>9. TOTAL DIVISÓRIAS</v>
      </c>
      <c r="B125" s="44"/>
      <c r="C125" s="44"/>
      <c r="D125" s="44"/>
      <c r="E125" s="44"/>
      <c r="F125" s="44"/>
      <c r="G125" s="44"/>
      <c r="H125" s="18">
        <f>SUM(H115:H124)</f>
        <v>0</v>
      </c>
    </row>
    <row r="126" spans="1:8" x14ac:dyDescent="0.25">
      <c r="A126" s="11">
        <v>10</v>
      </c>
      <c r="B126" s="11" t="s">
        <v>214</v>
      </c>
      <c r="C126" s="11"/>
      <c r="D126" s="19"/>
      <c r="E126" s="20"/>
      <c r="F126" s="20"/>
      <c r="G126" s="20"/>
      <c r="H126" s="20"/>
    </row>
    <row r="127" spans="1:8" ht="24" x14ac:dyDescent="0.25">
      <c r="A127" s="13" t="s">
        <v>215</v>
      </c>
      <c r="B127" s="25" t="s">
        <v>199</v>
      </c>
      <c r="C127" s="13" t="s">
        <v>35</v>
      </c>
      <c r="D127" s="15">
        <v>7.5</v>
      </c>
      <c r="E127" s="16"/>
      <c r="F127" s="16"/>
      <c r="G127" s="16"/>
      <c r="H127" s="16"/>
    </row>
    <row r="128" spans="1:8" x14ac:dyDescent="0.25">
      <c r="A128" s="44" t="str">
        <f>CONCATENATE(A126,". TOTAL ",B126)</f>
        <v>10. TOTAL REVESTIMENTO</v>
      </c>
      <c r="B128" s="44"/>
      <c r="C128" s="44"/>
      <c r="D128" s="44"/>
      <c r="E128" s="44"/>
      <c r="F128" s="44"/>
      <c r="G128" s="44"/>
      <c r="H128" s="18">
        <f>SUM(H127)</f>
        <v>0</v>
      </c>
    </row>
    <row r="129" spans="1:8" x14ac:dyDescent="0.25">
      <c r="A129" s="11">
        <v>11</v>
      </c>
      <c r="B129" s="11" t="s">
        <v>216</v>
      </c>
      <c r="C129" s="11"/>
      <c r="D129" s="19"/>
      <c r="E129" s="20"/>
      <c r="F129" s="20"/>
      <c r="G129" s="20"/>
      <c r="H129" s="20"/>
    </row>
    <row r="130" spans="1:8" ht="24" x14ac:dyDescent="0.25">
      <c r="A130" s="13" t="s">
        <v>217</v>
      </c>
      <c r="B130" s="26" t="s">
        <v>218</v>
      </c>
      <c r="C130" s="13" t="s">
        <v>35</v>
      </c>
      <c r="D130" s="15">
        <v>4</v>
      </c>
      <c r="E130" s="16"/>
      <c r="F130" s="16"/>
      <c r="G130" s="16"/>
      <c r="H130" s="16"/>
    </row>
    <row r="131" spans="1:8" x14ac:dyDescent="0.25">
      <c r="A131" s="44" t="str">
        <f>CONCATENATE(A129,". TOTAL ",B129)</f>
        <v>11. TOTAL PISO</v>
      </c>
      <c r="B131" s="44"/>
      <c r="C131" s="44"/>
      <c r="D131" s="44"/>
      <c r="E131" s="44"/>
      <c r="F131" s="44"/>
      <c r="G131" s="44"/>
      <c r="H131" s="18">
        <f>SUM(H130)</f>
        <v>0</v>
      </c>
    </row>
    <row r="132" spans="1:8" x14ac:dyDescent="0.25">
      <c r="A132" s="11">
        <v>12</v>
      </c>
      <c r="B132" s="11" t="s">
        <v>219</v>
      </c>
      <c r="C132" s="11"/>
      <c r="D132" s="19"/>
      <c r="E132" s="20"/>
      <c r="F132" s="20"/>
      <c r="G132" s="20"/>
      <c r="H132" s="20"/>
    </row>
    <row r="133" spans="1:8" ht="48" x14ac:dyDescent="0.25">
      <c r="A133" s="13" t="s">
        <v>220</v>
      </c>
      <c r="B133" s="26" t="s">
        <v>221</v>
      </c>
      <c r="C133" s="13" t="s">
        <v>27</v>
      </c>
      <c r="D133" s="15">
        <v>2</v>
      </c>
      <c r="E133" s="16"/>
      <c r="F133" s="16"/>
      <c r="G133" s="16"/>
      <c r="H133" s="16"/>
    </row>
    <row r="134" spans="1:8" x14ac:dyDescent="0.25">
      <c r="A134" s="44" t="str">
        <f>CONCATENATE(A132,". TOTAL ",B132)</f>
        <v>12. TOTAL ESQUADRIAS</v>
      </c>
      <c r="B134" s="44"/>
      <c r="C134" s="44"/>
      <c r="D134" s="44"/>
      <c r="E134" s="44"/>
      <c r="F134" s="44"/>
      <c r="G134" s="44"/>
      <c r="H134" s="18">
        <f>SUM(H133)</f>
        <v>0</v>
      </c>
    </row>
    <row r="135" spans="1:8" x14ac:dyDescent="0.25">
      <c r="A135" s="54" t="s">
        <v>222</v>
      </c>
      <c r="B135" s="55"/>
      <c r="C135" s="55"/>
      <c r="D135" s="55"/>
      <c r="E135" s="55"/>
      <c r="F135" s="55"/>
      <c r="G135" s="56"/>
      <c r="H135" s="18">
        <f>H13+H22+H28+H67+H95+H103+H106+H113+H125+H128+H131+H134</f>
        <v>0</v>
      </c>
    </row>
    <row r="136" spans="1:8" x14ac:dyDescent="0.25">
      <c r="A136" s="57" t="s">
        <v>9</v>
      </c>
      <c r="B136" s="58" t="s">
        <v>223</v>
      </c>
      <c r="C136" s="27"/>
      <c r="D136" s="27"/>
      <c r="E136" s="27"/>
      <c r="F136" s="27"/>
      <c r="G136" s="28"/>
      <c r="H136" s="29"/>
    </row>
    <row r="137" spans="1:8" x14ac:dyDescent="0.25">
      <c r="A137" s="57"/>
      <c r="B137" s="59"/>
      <c r="C137" s="30"/>
      <c r="D137" s="30"/>
      <c r="E137" s="30"/>
      <c r="F137" s="30"/>
      <c r="G137" s="31"/>
      <c r="H137" s="29" t="s">
        <v>18</v>
      </c>
    </row>
    <row r="138" spans="1:8" x14ac:dyDescent="0.25">
      <c r="A138" s="32" t="s">
        <v>224</v>
      </c>
      <c r="B138" s="33" t="s">
        <v>19</v>
      </c>
      <c r="C138" s="33"/>
      <c r="D138" s="33"/>
      <c r="E138" s="33"/>
      <c r="F138" s="33"/>
      <c r="G138" s="34"/>
      <c r="H138" s="35">
        <f>H13</f>
        <v>0</v>
      </c>
    </row>
    <row r="139" spans="1:8" x14ac:dyDescent="0.25">
      <c r="A139" s="32" t="s">
        <v>28</v>
      </c>
      <c r="B139" s="36" t="s">
        <v>29</v>
      </c>
      <c r="C139" s="36"/>
      <c r="D139" s="36"/>
      <c r="E139" s="36"/>
      <c r="F139" s="36"/>
      <c r="G139" s="37"/>
      <c r="H139" s="35">
        <f>H22</f>
        <v>0</v>
      </c>
    </row>
    <row r="140" spans="1:8" x14ac:dyDescent="0.25">
      <c r="A140" s="32" t="s">
        <v>45</v>
      </c>
      <c r="B140" s="38" t="s">
        <v>46</v>
      </c>
      <c r="C140" s="38"/>
      <c r="D140" s="38"/>
      <c r="E140" s="38"/>
      <c r="F140" s="38"/>
      <c r="G140" s="39"/>
      <c r="H140" s="35">
        <f>H28</f>
        <v>0</v>
      </c>
    </row>
    <row r="141" spans="1:8" x14ac:dyDescent="0.25">
      <c r="A141" s="32" t="s">
        <v>57</v>
      </c>
      <c r="B141" s="38" t="s">
        <v>58</v>
      </c>
      <c r="C141" s="38"/>
      <c r="D141" s="38"/>
      <c r="E141" s="38"/>
      <c r="F141" s="38"/>
      <c r="G141" s="39"/>
      <c r="H141" s="35">
        <f>H67</f>
        <v>0</v>
      </c>
    </row>
    <row r="142" spans="1:8" x14ac:dyDescent="0.25">
      <c r="A142" s="32" t="s">
        <v>123</v>
      </c>
      <c r="B142" s="38" t="s">
        <v>124</v>
      </c>
      <c r="C142" s="38"/>
      <c r="D142" s="38"/>
      <c r="E142" s="38"/>
      <c r="F142" s="38"/>
      <c r="G142" s="39"/>
      <c r="H142" s="35">
        <f>H95</f>
        <v>0</v>
      </c>
    </row>
    <row r="143" spans="1:8" x14ac:dyDescent="0.25">
      <c r="A143" s="32" t="s">
        <v>164</v>
      </c>
      <c r="B143" s="38" t="s">
        <v>165</v>
      </c>
      <c r="C143" s="38"/>
      <c r="D143" s="38"/>
      <c r="E143" s="38"/>
      <c r="F143" s="38"/>
      <c r="G143" s="39"/>
      <c r="H143" s="35">
        <f>H103</f>
        <v>0</v>
      </c>
    </row>
    <row r="144" spans="1:8" x14ac:dyDescent="0.25">
      <c r="A144" s="32" t="s">
        <v>178</v>
      </c>
      <c r="B144" s="38" t="s">
        <v>179</v>
      </c>
      <c r="C144" s="38"/>
      <c r="D144" s="38"/>
      <c r="E144" s="38"/>
      <c r="F144" s="38"/>
      <c r="G144" s="39"/>
      <c r="H144" s="35">
        <f>H106</f>
        <v>0</v>
      </c>
    </row>
    <row r="145" spans="1:8" x14ac:dyDescent="0.25">
      <c r="A145" s="32" t="s">
        <v>182</v>
      </c>
      <c r="B145" s="38" t="s">
        <v>183</v>
      </c>
      <c r="C145" s="38"/>
      <c r="D145" s="38"/>
      <c r="E145" s="38"/>
      <c r="F145" s="38"/>
      <c r="G145" s="39"/>
      <c r="H145" s="35">
        <f>H113</f>
        <v>0</v>
      </c>
    </row>
    <row r="146" spans="1:8" x14ac:dyDescent="0.25">
      <c r="A146" s="32" t="s">
        <v>225</v>
      </c>
      <c r="B146" s="38" t="s">
        <v>193</v>
      </c>
      <c r="C146" s="38"/>
      <c r="D146" s="38"/>
      <c r="E146" s="38"/>
      <c r="F146" s="38"/>
      <c r="G146" s="39"/>
      <c r="H146" s="35">
        <f>H125</f>
        <v>0</v>
      </c>
    </row>
    <row r="147" spans="1:8" x14ac:dyDescent="0.25">
      <c r="A147" s="32" t="s">
        <v>226</v>
      </c>
      <c r="B147" s="38" t="s">
        <v>214</v>
      </c>
      <c r="C147" s="38"/>
      <c r="D147" s="38"/>
      <c r="E147" s="38"/>
      <c r="F147" s="38"/>
      <c r="G147" s="39"/>
      <c r="H147" s="35">
        <f>H128</f>
        <v>0</v>
      </c>
    </row>
    <row r="148" spans="1:8" x14ac:dyDescent="0.25">
      <c r="A148" s="32" t="s">
        <v>227</v>
      </c>
      <c r="B148" s="38" t="s">
        <v>216</v>
      </c>
      <c r="C148" s="38"/>
      <c r="D148" s="38"/>
      <c r="E148" s="38"/>
      <c r="F148" s="38"/>
      <c r="G148" s="39"/>
      <c r="H148" s="35">
        <f>H131</f>
        <v>0</v>
      </c>
    </row>
    <row r="149" spans="1:8" x14ac:dyDescent="0.25">
      <c r="A149" s="32" t="s">
        <v>228</v>
      </c>
      <c r="B149" s="38" t="s">
        <v>219</v>
      </c>
      <c r="C149" s="38"/>
      <c r="D149" s="38"/>
      <c r="E149" s="38"/>
      <c r="F149" s="38"/>
      <c r="G149" s="39"/>
      <c r="H149" s="35">
        <f>H134</f>
        <v>0</v>
      </c>
    </row>
    <row r="150" spans="1:8" x14ac:dyDescent="0.25">
      <c r="A150" s="60" t="s">
        <v>222</v>
      </c>
      <c r="B150" s="60"/>
      <c r="C150" s="60"/>
      <c r="D150" s="60"/>
      <c r="E150" s="60"/>
      <c r="F150" s="60"/>
      <c r="G150" s="60"/>
      <c r="H150" s="40">
        <f>SUM(H138:H149)</f>
        <v>0</v>
      </c>
    </row>
    <row r="151" spans="1:8" x14ac:dyDescent="0.25">
      <c r="A151" s="61" t="s">
        <v>229</v>
      </c>
      <c r="B151" s="61"/>
      <c r="C151" s="61"/>
      <c r="D151" s="61"/>
      <c r="E151" s="61"/>
      <c r="F151" s="61"/>
      <c r="G151" s="41"/>
      <c r="H151" s="40">
        <f>H150*$G$151</f>
        <v>0</v>
      </c>
    </row>
    <row r="152" spans="1:8" x14ac:dyDescent="0.25">
      <c r="A152" s="62" t="s">
        <v>230</v>
      </c>
      <c r="B152" s="62"/>
      <c r="C152" s="62"/>
      <c r="D152" s="62"/>
      <c r="E152" s="62"/>
      <c r="F152" s="62"/>
      <c r="G152" s="62"/>
      <c r="H152" s="40">
        <f t="shared" ref="H152" si="4">SUM(H150:H151)</f>
        <v>0</v>
      </c>
    </row>
    <row r="153" spans="1:8" x14ac:dyDescent="0.25">
      <c r="A153" s="42"/>
      <c r="B153" s="26" t="s">
        <v>231</v>
      </c>
      <c r="C153" s="42"/>
      <c r="D153" s="42"/>
      <c r="E153" s="42"/>
      <c r="F153" s="42"/>
      <c r="G153" s="42"/>
      <c r="H153" s="42"/>
    </row>
    <row r="154" spans="1:8" x14ac:dyDescent="0.25">
      <c r="A154" s="42"/>
      <c r="B154" s="43" t="s">
        <v>232</v>
      </c>
      <c r="C154" s="42"/>
      <c r="D154" s="42"/>
      <c r="E154" s="42"/>
      <c r="F154" s="42"/>
      <c r="G154" s="42"/>
      <c r="H154" s="42"/>
    </row>
    <row r="155" spans="1:8" x14ac:dyDescent="0.25">
      <c r="A155" s="42"/>
      <c r="B155" s="26" t="s">
        <v>233</v>
      </c>
      <c r="C155" s="42"/>
      <c r="D155" s="42"/>
      <c r="E155" s="42"/>
      <c r="F155" s="42"/>
      <c r="G155" s="42"/>
      <c r="H155" s="42"/>
    </row>
  </sheetData>
  <mergeCells count="32">
    <mergeCell ref="A136:A137"/>
    <mergeCell ref="B136:B137"/>
    <mergeCell ref="A150:G150"/>
    <mergeCell ref="A151:F151"/>
    <mergeCell ref="A152:G152"/>
    <mergeCell ref="A135:G135"/>
    <mergeCell ref="A75:G75"/>
    <mergeCell ref="A84:G84"/>
    <mergeCell ref="A94:G94"/>
    <mergeCell ref="A95:G95"/>
    <mergeCell ref="A103:G103"/>
    <mergeCell ref="A106:G106"/>
    <mergeCell ref="A113:G113"/>
    <mergeCell ref="A125:G125"/>
    <mergeCell ref="A128:G128"/>
    <mergeCell ref="A131:G131"/>
    <mergeCell ref="A134:G134"/>
    <mergeCell ref="A67:G67"/>
    <mergeCell ref="A1:F2"/>
    <mergeCell ref="C3:D3"/>
    <mergeCell ref="E3:F3"/>
    <mergeCell ref="C4:F6"/>
    <mergeCell ref="A7:A8"/>
    <mergeCell ref="B7:B8"/>
    <mergeCell ref="C7:C8"/>
    <mergeCell ref="D7:D8"/>
    <mergeCell ref="E7:G7"/>
    <mergeCell ref="A13:G13"/>
    <mergeCell ref="A22:G22"/>
    <mergeCell ref="A28:G28"/>
    <mergeCell ref="A36:G36"/>
    <mergeCell ref="A66:G66"/>
  </mergeCells>
  <pageMargins left="0.51181102362204722" right="0.51181102362204722" top="0.78740157480314965" bottom="0.78740157480314965" header="0.31496062992125984" footer="0.31496062992125984"/>
  <pageSetup paperSize="9" scale="9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Henrique de Lima e Silva</dc:creator>
  <cp:lastModifiedBy>Juliana Balestra Martins Vieira</cp:lastModifiedBy>
  <cp:lastPrinted>2022-06-02T20:26:21Z</cp:lastPrinted>
  <dcterms:created xsi:type="dcterms:W3CDTF">2022-06-02T17:49:37Z</dcterms:created>
  <dcterms:modified xsi:type="dcterms:W3CDTF">2022-10-05T10:31:33Z</dcterms:modified>
</cp:coreProperties>
</file>